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mao.sharepoint.com/sites/CMA34-ORG-QUALITE/Documents partages/General/Statistiques/Tableaux de suivi des indicateurs/2025/"/>
    </mc:Choice>
  </mc:AlternateContent>
  <xr:revisionPtr revIDLastSave="2" documentId="8_{5C2C3956-31B2-4C91-9CE9-A26B33266DEB}" xr6:coauthVersionLast="47" xr6:coauthVersionMax="47" xr10:uidLastSave="{49A5CED1-B87F-4367-8817-C574C2B87068}"/>
  <bookViews>
    <workbookView xWindow="28680" yWindow="-120" windowWidth="29040" windowHeight="15720" tabRatio="656" xr2:uid="{00000000-000D-0000-FFFF-FFFF00000000}"/>
  </bookViews>
  <sheets>
    <sheet name="Certifications en FC" sheetId="7" r:id="rId1"/>
    <sheet name="VAE &amp; Bilan de compétence" sheetId="21" r:id="rId2"/>
    <sheet name="Autres formations " sheetId="20" r:id="rId3"/>
  </sheets>
  <definedNames>
    <definedName name="_xlnm._FilterDatabase" localSheetId="1" hidden="1">'VAE &amp; Bilan de compétence'!$R$1:$R$2</definedName>
    <definedName name="_xlnm.Print_Area" localSheetId="2">'Autres formations '!$A$1:$U$275</definedName>
    <definedName name="_xlnm.Print_Area" localSheetId="0">'Certifications en FC'!$A$1:$AB$89</definedName>
    <definedName name="_xlnm.Print_Area" localSheetId="1">'VAE &amp; Bilan de compétence'!$A$1:$N$10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0" l="1"/>
  <c r="D6" i="20"/>
  <c r="E6" i="20"/>
  <c r="F6" i="20"/>
  <c r="G6" i="20"/>
  <c r="H6" i="20"/>
  <c r="I6" i="20"/>
  <c r="O163" i="20" l="1"/>
  <c r="P163" i="20"/>
  <c r="Q163" i="20"/>
  <c r="R163" i="20"/>
  <c r="S163" i="20"/>
  <c r="T163" i="20"/>
  <c r="C23" i="20" l="1"/>
  <c r="D23" i="20"/>
  <c r="E23" i="20"/>
  <c r="F23" i="20"/>
  <c r="G23" i="20"/>
  <c r="H23" i="20"/>
  <c r="I23" i="20"/>
  <c r="J23" i="20"/>
  <c r="K23" i="20"/>
  <c r="L23" i="20"/>
  <c r="M23" i="20"/>
  <c r="B23" i="20"/>
  <c r="T5" i="20"/>
  <c r="O5" i="20"/>
  <c r="S5" i="20"/>
  <c r="P5" i="20"/>
  <c r="R5" i="20"/>
  <c r="Q5" i="20"/>
  <c r="B6" i="20"/>
  <c r="B272" i="20"/>
  <c r="B257" i="20"/>
  <c r="B203" i="20"/>
  <c r="B199" i="20"/>
  <c r="B160" i="20"/>
  <c r="B140" i="20"/>
  <c r="B112" i="20"/>
  <c r="B86" i="20"/>
  <c r="B81" i="20"/>
  <c r="J75" i="20"/>
  <c r="B75" i="20"/>
  <c r="H64" i="20"/>
  <c r="B64" i="20"/>
  <c r="B13" i="7"/>
  <c r="AA4" i="7"/>
  <c r="AA5" i="7"/>
  <c r="AA6" i="7"/>
  <c r="AA7" i="7"/>
  <c r="AA8" i="7"/>
  <c r="AA9" i="7"/>
  <c r="AA10" i="7"/>
  <c r="AA11" i="7"/>
  <c r="AA12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7" i="7"/>
  <c r="Z4" i="7"/>
  <c r="Z5" i="7"/>
  <c r="Z6" i="7"/>
  <c r="Z7" i="7"/>
  <c r="Z8" i="7"/>
  <c r="Z9" i="7"/>
  <c r="Z10" i="7"/>
  <c r="Z11" i="7"/>
  <c r="Z12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7" i="7"/>
  <c r="Y4" i="7"/>
  <c r="Y5" i="7"/>
  <c r="Y6" i="7"/>
  <c r="Y7" i="7"/>
  <c r="Y8" i="7"/>
  <c r="Y9" i="7"/>
  <c r="Y10" i="7"/>
  <c r="Y11" i="7"/>
  <c r="Y12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7" i="7"/>
  <c r="X4" i="7"/>
  <c r="X5" i="7"/>
  <c r="X6" i="7"/>
  <c r="X7" i="7"/>
  <c r="X8" i="7"/>
  <c r="X9" i="7"/>
  <c r="X10" i="7"/>
  <c r="X11" i="7"/>
  <c r="X12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7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7" i="7"/>
  <c r="T4" i="7"/>
  <c r="T5" i="7"/>
  <c r="T6" i="7"/>
  <c r="T7" i="7"/>
  <c r="T8" i="7"/>
  <c r="T9" i="7"/>
  <c r="T10" i="7"/>
  <c r="T11" i="7"/>
  <c r="T12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7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7" i="7"/>
  <c r="S4" i="7"/>
  <c r="S5" i="7"/>
  <c r="S6" i="7"/>
  <c r="S7" i="7"/>
  <c r="S8" i="7"/>
  <c r="S9" i="7"/>
  <c r="S10" i="7"/>
  <c r="S11" i="7"/>
  <c r="S12" i="7"/>
  <c r="O88" i="7"/>
  <c r="C86" i="7"/>
  <c r="D86" i="7"/>
  <c r="E86" i="7"/>
  <c r="F86" i="7"/>
  <c r="G86" i="7"/>
  <c r="H86" i="7"/>
  <c r="H88" i="7" s="1"/>
  <c r="I86" i="7"/>
  <c r="J86" i="7"/>
  <c r="K86" i="7"/>
  <c r="L86" i="7"/>
  <c r="M86" i="7"/>
  <c r="N86" i="7"/>
  <c r="O86" i="7"/>
  <c r="P86" i="7"/>
  <c r="B86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B55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B47" i="7"/>
  <c r="S47" i="7" s="1"/>
  <c r="C13" i="7"/>
  <c r="D13" i="7"/>
  <c r="E13" i="7"/>
  <c r="F13" i="7"/>
  <c r="F88" i="7" s="1"/>
  <c r="G13" i="7"/>
  <c r="H13" i="7"/>
  <c r="I13" i="7"/>
  <c r="J13" i="7"/>
  <c r="K13" i="7"/>
  <c r="L13" i="7"/>
  <c r="M13" i="7"/>
  <c r="N13" i="7"/>
  <c r="N88" i="7" s="1"/>
  <c r="O13" i="7"/>
  <c r="P13" i="7"/>
  <c r="P88" i="7" s="1"/>
  <c r="AA13" i="7" l="1"/>
  <c r="Z13" i="7"/>
  <c r="M88" i="7"/>
  <c r="G88" i="7"/>
  <c r="Y47" i="7"/>
  <c r="X47" i="7"/>
  <c r="W47" i="7"/>
  <c r="V47" i="7"/>
  <c r="U47" i="7"/>
  <c r="T47" i="7"/>
  <c r="L88" i="7"/>
  <c r="K88" i="7"/>
  <c r="Y13" i="7"/>
  <c r="X13" i="7"/>
  <c r="I88" i="7"/>
  <c r="T13" i="7"/>
  <c r="D88" i="7"/>
  <c r="C88" i="7"/>
  <c r="Z86" i="7"/>
  <c r="AA86" i="7"/>
  <c r="Z88" i="7"/>
  <c r="AA88" i="7"/>
  <c r="U86" i="7"/>
  <c r="E88" i="7"/>
  <c r="S86" i="7"/>
  <c r="T86" i="7"/>
  <c r="Y86" i="7"/>
  <c r="J88" i="7"/>
  <c r="X86" i="7"/>
  <c r="B88" i="7"/>
  <c r="B204" i="20"/>
  <c r="B274" i="20" s="1"/>
  <c r="C272" i="20"/>
  <c r="D272" i="20"/>
  <c r="E272" i="20"/>
  <c r="F272" i="20"/>
  <c r="G272" i="20"/>
  <c r="H272" i="20"/>
  <c r="R272" i="20" s="1"/>
  <c r="I272" i="20"/>
  <c r="J272" i="20"/>
  <c r="K272" i="20"/>
  <c r="L272" i="20"/>
  <c r="M272" i="20"/>
  <c r="C257" i="20"/>
  <c r="D257" i="20"/>
  <c r="E257" i="20"/>
  <c r="F257" i="20"/>
  <c r="G257" i="20"/>
  <c r="H257" i="20"/>
  <c r="I257" i="20"/>
  <c r="J257" i="20"/>
  <c r="K257" i="20"/>
  <c r="L257" i="20"/>
  <c r="M257" i="20"/>
  <c r="C203" i="20"/>
  <c r="D203" i="20"/>
  <c r="E203" i="20"/>
  <c r="F203" i="20"/>
  <c r="G203" i="20"/>
  <c r="H203" i="20"/>
  <c r="I203" i="20"/>
  <c r="J203" i="20"/>
  <c r="K203" i="20"/>
  <c r="L203" i="20"/>
  <c r="M203" i="20"/>
  <c r="C199" i="20"/>
  <c r="D199" i="20"/>
  <c r="E199" i="20"/>
  <c r="F199" i="20"/>
  <c r="G199" i="20"/>
  <c r="H199" i="20"/>
  <c r="I199" i="20"/>
  <c r="J199" i="20"/>
  <c r="K199" i="20"/>
  <c r="L199" i="20"/>
  <c r="M199" i="20"/>
  <c r="C160" i="20"/>
  <c r="D160" i="20"/>
  <c r="E160" i="20"/>
  <c r="F160" i="20"/>
  <c r="G160" i="20"/>
  <c r="H160" i="20"/>
  <c r="I160" i="20"/>
  <c r="J160" i="20"/>
  <c r="K160" i="20"/>
  <c r="L160" i="20"/>
  <c r="M160" i="20"/>
  <c r="C140" i="20"/>
  <c r="D140" i="20"/>
  <c r="E140" i="20"/>
  <c r="F140" i="20"/>
  <c r="G140" i="20"/>
  <c r="H140" i="20"/>
  <c r="R140" i="20" s="1"/>
  <c r="I140" i="20"/>
  <c r="Q140" i="20" s="1"/>
  <c r="J140" i="20"/>
  <c r="K140" i="20"/>
  <c r="L140" i="20"/>
  <c r="M140" i="20"/>
  <c r="C112" i="20"/>
  <c r="D112" i="20"/>
  <c r="E112" i="20"/>
  <c r="F112" i="20"/>
  <c r="G112" i="20"/>
  <c r="H112" i="20"/>
  <c r="I112" i="20"/>
  <c r="J112" i="20"/>
  <c r="K112" i="20"/>
  <c r="L112" i="20"/>
  <c r="M112" i="20"/>
  <c r="C86" i="20"/>
  <c r="D86" i="20"/>
  <c r="E86" i="20"/>
  <c r="F86" i="20"/>
  <c r="G86" i="20"/>
  <c r="H86" i="20"/>
  <c r="I86" i="20"/>
  <c r="J86" i="20"/>
  <c r="K86" i="20"/>
  <c r="L86" i="20"/>
  <c r="M86" i="20"/>
  <c r="C81" i="20"/>
  <c r="D81" i="20"/>
  <c r="E81" i="20"/>
  <c r="F81" i="20"/>
  <c r="G81" i="20"/>
  <c r="H81" i="20"/>
  <c r="I81" i="20"/>
  <c r="J81" i="20"/>
  <c r="K81" i="20"/>
  <c r="L81" i="20"/>
  <c r="M81" i="20"/>
  <c r="C75" i="20"/>
  <c r="D75" i="20"/>
  <c r="E75" i="20"/>
  <c r="O75" i="20" s="1"/>
  <c r="F75" i="20"/>
  <c r="G75" i="20"/>
  <c r="H75" i="20"/>
  <c r="I75" i="20"/>
  <c r="K75" i="20"/>
  <c r="L75" i="20"/>
  <c r="M75" i="20"/>
  <c r="C64" i="20"/>
  <c r="D64" i="20"/>
  <c r="E64" i="20"/>
  <c r="F64" i="20"/>
  <c r="G64" i="20"/>
  <c r="I64" i="20"/>
  <c r="J64" i="20"/>
  <c r="K64" i="20"/>
  <c r="L64" i="20"/>
  <c r="M64" i="20"/>
  <c r="O23" i="20"/>
  <c r="R23" i="20"/>
  <c r="J6" i="20"/>
  <c r="K6" i="20"/>
  <c r="L6" i="20"/>
  <c r="M6" i="20"/>
  <c r="T262" i="20"/>
  <c r="T4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54" i="20"/>
  <c r="T55" i="20"/>
  <c r="T56" i="20"/>
  <c r="T57" i="20"/>
  <c r="T58" i="20"/>
  <c r="T59" i="20"/>
  <c r="T60" i="20"/>
  <c r="T61" i="20"/>
  <c r="T62" i="20"/>
  <c r="T63" i="20"/>
  <c r="T65" i="20"/>
  <c r="T66" i="20"/>
  <c r="T67" i="20"/>
  <c r="T68" i="20"/>
  <c r="T69" i="20"/>
  <c r="T70" i="20"/>
  <c r="T71" i="20"/>
  <c r="T72" i="20"/>
  <c r="T73" i="20"/>
  <c r="T74" i="20"/>
  <c r="T76" i="20"/>
  <c r="T77" i="20"/>
  <c r="T78" i="20"/>
  <c r="T79" i="20"/>
  <c r="T80" i="20"/>
  <c r="T82" i="20"/>
  <c r="T83" i="20"/>
  <c r="T84" i="20"/>
  <c r="T85" i="20"/>
  <c r="T87" i="20"/>
  <c r="T88" i="20"/>
  <c r="T89" i="20"/>
  <c r="T90" i="20"/>
  <c r="T91" i="20"/>
  <c r="T92" i="20"/>
  <c r="T93" i="20"/>
  <c r="T94" i="20"/>
  <c r="T95" i="20"/>
  <c r="T96" i="20"/>
  <c r="T97" i="20"/>
  <c r="T98" i="20"/>
  <c r="T99" i="20"/>
  <c r="T100" i="20"/>
  <c r="T101" i="20"/>
  <c r="T102" i="20"/>
  <c r="T103" i="20"/>
  <c r="T104" i="20"/>
  <c r="T105" i="20"/>
  <c r="T106" i="20"/>
  <c r="T107" i="20"/>
  <c r="T108" i="20"/>
  <c r="T109" i="20"/>
  <c r="T110" i="20"/>
  <c r="T111" i="20"/>
  <c r="T113" i="20"/>
  <c r="T114" i="20"/>
  <c r="T115" i="20"/>
  <c r="T116" i="20"/>
  <c r="T117" i="20"/>
  <c r="T118" i="20"/>
  <c r="T119" i="20"/>
  <c r="T120" i="20"/>
  <c r="T121" i="20"/>
  <c r="T122" i="20"/>
  <c r="T123" i="20"/>
  <c r="T124" i="20"/>
  <c r="T125" i="20"/>
  <c r="T126" i="20"/>
  <c r="T127" i="20"/>
  <c r="T128" i="20"/>
  <c r="T129" i="20"/>
  <c r="T130" i="20"/>
  <c r="T131" i="20"/>
  <c r="T132" i="20"/>
  <c r="T133" i="20"/>
  <c r="T134" i="20"/>
  <c r="T135" i="20"/>
  <c r="T136" i="20"/>
  <c r="T137" i="20"/>
  <c r="T138" i="20"/>
  <c r="T139" i="20"/>
  <c r="T141" i="20"/>
  <c r="T142" i="20"/>
  <c r="T143" i="20"/>
  <c r="T144" i="20"/>
  <c r="T145" i="20"/>
  <c r="T146" i="20"/>
  <c r="T147" i="20"/>
  <c r="T148" i="20"/>
  <c r="T149" i="20"/>
  <c r="T150" i="20"/>
  <c r="T151" i="20"/>
  <c r="T152" i="20"/>
  <c r="T153" i="20"/>
  <c r="T154" i="20"/>
  <c r="T155" i="20"/>
  <c r="T156" i="20"/>
  <c r="T157" i="20"/>
  <c r="T158" i="20"/>
  <c r="T159" i="20"/>
  <c r="T161" i="20"/>
  <c r="T162" i="20"/>
  <c r="T164" i="20"/>
  <c r="T165" i="20"/>
  <c r="T166" i="20"/>
  <c r="T167" i="20"/>
  <c r="T168" i="20"/>
  <c r="T169" i="20"/>
  <c r="T170" i="20"/>
  <c r="T171" i="20"/>
  <c r="T172" i="20"/>
  <c r="T173" i="20"/>
  <c r="T174" i="20"/>
  <c r="T175" i="20"/>
  <c r="T176" i="20"/>
  <c r="T177" i="20"/>
  <c r="T178" i="20"/>
  <c r="T179" i="20"/>
  <c r="T180" i="20"/>
  <c r="T181" i="20"/>
  <c r="T182" i="20"/>
  <c r="T183" i="20"/>
  <c r="T184" i="20"/>
  <c r="T185" i="20"/>
  <c r="T186" i="20"/>
  <c r="T187" i="20"/>
  <c r="T188" i="20"/>
  <c r="T189" i="20"/>
  <c r="T190" i="20"/>
  <c r="T191" i="20"/>
  <c r="T192" i="20"/>
  <c r="T193" i="20"/>
  <c r="T194" i="20"/>
  <c r="T195" i="20"/>
  <c r="T196" i="20"/>
  <c r="T197" i="20"/>
  <c r="T198" i="20"/>
  <c r="T200" i="20"/>
  <c r="T201" i="20"/>
  <c r="T202" i="20"/>
  <c r="T205" i="20"/>
  <c r="T206" i="20"/>
  <c r="T207" i="20"/>
  <c r="T208" i="20"/>
  <c r="T209" i="20"/>
  <c r="T210" i="20"/>
  <c r="T211" i="20"/>
  <c r="T212" i="20"/>
  <c r="T213" i="20"/>
  <c r="T214" i="20"/>
  <c r="T215" i="20"/>
  <c r="T216" i="20"/>
  <c r="T217" i="20"/>
  <c r="T218" i="20"/>
  <c r="T219" i="20"/>
  <c r="T220" i="20"/>
  <c r="T221" i="20"/>
  <c r="T222" i="20"/>
  <c r="T223" i="20"/>
  <c r="T224" i="20"/>
  <c r="T225" i="20"/>
  <c r="T226" i="20"/>
  <c r="T227" i="20"/>
  <c r="T228" i="20"/>
  <c r="T229" i="20"/>
  <c r="T230" i="20"/>
  <c r="T231" i="20"/>
  <c r="T232" i="20"/>
  <c r="T233" i="20"/>
  <c r="T234" i="20"/>
  <c r="T235" i="20"/>
  <c r="T236" i="20"/>
  <c r="T237" i="20"/>
  <c r="T238" i="20"/>
  <c r="T239" i="20"/>
  <c r="T240" i="20"/>
  <c r="T241" i="20"/>
  <c r="T242" i="20"/>
  <c r="T243" i="20"/>
  <c r="T244" i="20"/>
  <c r="T245" i="20"/>
  <c r="T246" i="20"/>
  <c r="T247" i="20"/>
  <c r="T248" i="20"/>
  <c r="T249" i="20"/>
  <c r="T250" i="20"/>
  <c r="T251" i="20"/>
  <c r="T252" i="20"/>
  <c r="T253" i="20"/>
  <c r="T254" i="20"/>
  <c r="T255" i="20"/>
  <c r="T256" i="20"/>
  <c r="T258" i="20"/>
  <c r="T259" i="20"/>
  <c r="T260" i="20"/>
  <c r="T261" i="20"/>
  <c r="T263" i="20"/>
  <c r="T264" i="20"/>
  <c r="T265" i="20"/>
  <c r="T266" i="20"/>
  <c r="T267" i="20"/>
  <c r="T268" i="20"/>
  <c r="T269" i="20"/>
  <c r="T270" i="20"/>
  <c r="T271" i="20"/>
  <c r="T273" i="20"/>
  <c r="S4" i="20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5" i="20"/>
  <c r="S66" i="20"/>
  <c r="S67" i="20"/>
  <c r="S68" i="20"/>
  <c r="S69" i="20"/>
  <c r="S70" i="20"/>
  <c r="S71" i="20"/>
  <c r="S72" i="20"/>
  <c r="S73" i="20"/>
  <c r="S74" i="20"/>
  <c r="S76" i="20"/>
  <c r="S77" i="20"/>
  <c r="S78" i="20"/>
  <c r="S79" i="20"/>
  <c r="S80" i="20"/>
  <c r="S82" i="20"/>
  <c r="S83" i="20"/>
  <c r="S84" i="20"/>
  <c r="S85" i="20"/>
  <c r="S87" i="20"/>
  <c r="S88" i="20"/>
  <c r="S89" i="20"/>
  <c r="S90" i="20"/>
  <c r="S91" i="20"/>
  <c r="S92" i="20"/>
  <c r="S93" i="20"/>
  <c r="S94" i="20"/>
  <c r="S95" i="20"/>
  <c r="S96" i="20"/>
  <c r="S97" i="20"/>
  <c r="S98" i="20"/>
  <c r="S99" i="20"/>
  <c r="S100" i="20"/>
  <c r="S101" i="20"/>
  <c r="S102" i="20"/>
  <c r="S103" i="20"/>
  <c r="S104" i="20"/>
  <c r="S105" i="20"/>
  <c r="S106" i="20"/>
  <c r="S107" i="20"/>
  <c r="S108" i="20"/>
  <c r="S109" i="20"/>
  <c r="S110" i="20"/>
  <c r="S111" i="20"/>
  <c r="S113" i="20"/>
  <c r="S114" i="20"/>
  <c r="S115" i="20"/>
  <c r="S116" i="20"/>
  <c r="S117" i="20"/>
  <c r="S118" i="20"/>
  <c r="S119" i="20"/>
  <c r="S120" i="20"/>
  <c r="S121" i="20"/>
  <c r="S122" i="20"/>
  <c r="S123" i="20"/>
  <c r="S124" i="20"/>
  <c r="S125" i="20"/>
  <c r="S126" i="20"/>
  <c r="S127" i="20"/>
  <c r="S128" i="20"/>
  <c r="S129" i="20"/>
  <c r="S130" i="20"/>
  <c r="S131" i="20"/>
  <c r="S132" i="20"/>
  <c r="S133" i="20"/>
  <c r="S134" i="20"/>
  <c r="S135" i="20"/>
  <c r="S136" i="20"/>
  <c r="S137" i="20"/>
  <c r="S138" i="20"/>
  <c r="S139" i="20"/>
  <c r="S141" i="20"/>
  <c r="S142" i="20"/>
  <c r="S143" i="20"/>
  <c r="S144" i="20"/>
  <c r="S145" i="20"/>
  <c r="S146" i="20"/>
  <c r="S147" i="20"/>
  <c r="S148" i="20"/>
  <c r="S149" i="20"/>
  <c r="S150" i="20"/>
  <c r="S151" i="20"/>
  <c r="S152" i="20"/>
  <c r="S153" i="20"/>
  <c r="S154" i="20"/>
  <c r="S155" i="20"/>
  <c r="S156" i="20"/>
  <c r="S157" i="20"/>
  <c r="S158" i="20"/>
  <c r="S159" i="20"/>
  <c r="S161" i="20"/>
  <c r="S162" i="20"/>
  <c r="S164" i="20"/>
  <c r="S165" i="20"/>
  <c r="S166" i="20"/>
  <c r="S167" i="20"/>
  <c r="S168" i="20"/>
  <c r="S169" i="20"/>
  <c r="S170" i="20"/>
  <c r="S171" i="20"/>
  <c r="S172" i="20"/>
  <c r="S173" i="20"/>
  <c r="S174" i="20"/>
  <c r="S175" i="20"/>
  <c r="S176" i="20"/>
  <c r="S177" i="20"/>
  <c r="S178" i="20"/>
  <c r="S179" i="20"/>
  <c r="S180" i="20"/>
  <c r="S181" i="20"/>
  <c r="S182" i="20"/>
  <c r="S183" i="20"/>
  <c r="S184" i="20"/>
  <c r="S185" i="20"/>
  <c r="S186" i="20"/>
  <c r="S187" i="20"/>
  <c r="S188" i="20"/>
  <c r="S189" i="20"/>
  <c r="S190" i="20"/>
  <c r="S191" i="20"/>
  <c r="S192" i="20"/>
  <c r="S193" i="20"/>
  <c r="S194" i="20"/>
  <c r="S195" i="20"/>
  <c r="S196" i="20"/>
  <c r="S197" i="20"/>
  <c r="S198" i="20"/>
  <c r="S200" i="20"/>
  <c r="S201" i="20"/>
  <c r="S202" i="20"/>
  <c r="S205" i="20"/>
  <c r="S206" i="20"/>
  <c r="S207" i="20"/>
  <c r="S208" i="20"/>
  <c r="S209" i="20"/>
  <c r="S210" i="20"/>
  <c r="S211" i="20"/>
  <c r="S212" i="20"/>
  <c r="S213" i="20"/>
  <c r="S214" i="20"/>
  <c r="S215" i="20"/>
  <c r="S216" i="20"/>
  <c r="S217" i="20"/>
  <c r="S218" i="20"/>
  <c r="S219" i="20"/>
  <c r="S220" i="20"/>
  <c r="S221" i="20"/>
  <c r="S222" i="20"/>
  <c r="S223" i="20"/>
  <c r="S224" i="20"/>
  <c r="S225" i="20"/>
  <c r="S226" i="20"/>
  <c r="S227" i="20"/>
  <c r="S228" i="20"/>
  <c r="S229" i="20"/>
  <c r="S230" i="20"/>
  <c r="S231" i="20"/>
  <c r="S232" i="20"/>
  <c r="S233" i="20"/>
  <c r="S234" i="20"/>
  <c r="S235" i="20"/>
  <c r="S236" i="20"/>
  <c r="S237" i="20"/>
  <c r="S238" i="20"/>
  <c r="S239" i="20"/>
  <c r="S240" i="20"/>
  <c r="S241" i="20"/>
  <c r="S242" i="20"/>
  <c r="S243" i="20"/>
  <c r="S244" i="20"/>
  <c r="S245" i="20"/>
  <c r="S246" i="20"/>
  <c r="S247" i="20"/>
  <c r="S248" i="20"/>
  <c r="S249" i="20"/>
  <c r="S250" i="20"/>
  <c r="S251" i="20"/>
  <c r="S252" i="20"/>
  <c r="S253" i="20"/>
  <c r="S254" i="20"/>
  <c r="S255" i="20"/>
  <c r="S256" i="20"/>
  <c r="S258" i="20"/>
  <c r="S259" i="20"/>
  <c r="S260" i="20"/>
  <c r="S261" i="20"/>
  <c r="S262" i="20"/>
  <c r="S263" i="20"/>
  <c r="S264" i="20"/>
  <c r="S265" i="20"/>
  <c r="S266" i="20"/>
  <c r="S267" i="20"/>
  <c r="S268" i="20"/>
  <c r="S269" i="20"/>
  <c r="S270" i="20"/>
  <c r="S271" i="20"/>
  <c r="S273" i="20"/>
  <c r="R4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4" i="20"/>
  <c r="R45" i="20"/>
  <c r="R46" i="20"/>
  <c r="R47" i="20"/>
  <c r="R48" i="20"/>
  <c r="R49" i="20"/>
  <c r="R50" i="20"/>
  <c r="R51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2" i="20"/>
  <c r="R83" i="20"/>
  <c r="R84" i="20"/>
  <c r="R85" i="20"/>
  <c r="R87" i="20"/>
  <c r="R88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101" i="20"/>
  <c r="R102" i="20"/>
  <c r="R103" i="20"/>
  <c r="R104" i="20"/>
  <c r="R105" i="20"/>
  <c r="R106" i="20"/>
  <c r="R107" i="20"/>
  <c r="R108" i="20"/>
  <c r="R109" i="20"/>
  <c r="R110" i="20"/>
  <c r="R111" i="20"/>
  <c r="R113" i="20"/>
  <c r="R114" i="20"/>
  <c r="R115" i="20"/>
  <c r="R116" i="20"/>
  <c r="R117" i="20"/>
  <c r="R118" i="20"/>
  <c r="R119" i="20"/>
  <c r="R120" i="20"/>
  <c r="R121" i="20"/>
  <c r="R122" i="20"/>
  <c r="R123" i="20"/>
  <c r="R124" i="20"/>
  <c r="R125" i="20"/>
  <c r="R126" i="20"/>
  <c r="R127" i="20"/>
  <c r="R128" i="20"/>
  <c r="R129" i="20"/>
  <c r="R130" i="20"/>
  <c r="R131" i="20"/>
  <c r="R132" i="20"/>
  <c r="R133" i="20"/>
  <c r="R134" i="20"/>
  <c r="R135" i="20"/>
  <c r="R136" i="20"/>
  <c r="R137" i="20"/>
  <c r="R138" i="20"/>
  <c r="R139" i="20"/>
  <c r="R141" i="20"/>
  <c r="R142" i="20"/>
  <c r="R143" i="20"/>
  <c r="R144" i="20"/>
  <c r="R145" i="20"/>
  <c r="R146" i="20"/>
  <c r="R147" i="20"/>
  <c r="R148" i="20"/>
  <c r="R149" i="20"/>
  <c r="R150" i="20"/>
  <c r="R151" i="20"/>
  <c r="R152" i="20"/>
  <c r="R153" i="20"/>
  <c r="R154" i="20"/>
  <c r="R155" i="20"/>
  <c r="R156" i="20"/>
  <c r="R157" i="20"/>
  <c r="R158" i="20"/>
  <c r="R159" i="20"/>
  <c r="R161" i="20"/>
  <c r="R162" i="20"/>
  <c r="R164" i="20"/>
  <c r="R165" i="20"/>
  <c r="R166" i="20"/>
  <c r="R167" i="20"/>
  <c r="R168" i="20"/>
  <c r="R169" i="20"/>
  <c r="R170" i="20"/>
  <c r="R171" i="20"/>
  <c r="R172" i="20"/>
  <c r="R173" i="20"/>
  <c r="R174" i="20"/>
  <c r="R175" i="20"/>
  <c r="R176" i="20"/>
  <c r="R177" i="20"/>
  <c r="R178" i="20"/>
  <c r="R179" i="20"/>
  <c r="R180" i="20"/>
  <c r="R181" i="20"/>
  <c r="R182" i="20"/>
  <c r="R183" i="20"/>
  <c r="R184" i="20"/>
  <c r="R185" i="20"/>
  <c r="R186" i="20"/>
  <c r="R187" i="20"/>
  <c r="R188" i="20"/>
  <c r="R189" i="20"/>
  <c r="R190" i="20"/>
  <c r="R191" i="20"/>
  <c r="R192" i="20"/>
  <c r="R193" i="20"/>
  <c r="R194" i="20"/>
  <c r="R195" i="20"/>
  <c r="R196" i="20"/>
  <c r="R197" i="20"/>
  <c r="R198" i="20"/>
  <c r="R200" i="20"/>
  <c r="R201" i="20"/>
  <c r="R202" i="20"/>
  <c r="R205" i="20"/>
  <c r="R206" i="20"/>
  <c r="R207" i="20"/>
  <c r="R208" i="20"/>
  <c r="R209" i="20"/>
  <c r="R210" i="20"/>
  <c r="R211" i="20"/>
  <c r="R212" i="20"/>
  <c r="R213" i="20"/>
  <c r="R214" i="20"/>
  <c r="R215" i="20"/>
  <c r="R216" i="20"/>
  <c r="R217" i="20"/>
  <c r="R218" i="20"/>
  <c r="R219" i="20"/>
  <c r="R220" i="20"/>
  <c r="R221" i="20"/>
  <c r="R222" i="20"/>
  <c r="R223" i="20"/>
  <c r="R224" i="20"/>
  <c r="R225" i="20"/>
  <c r="R226" i="20"/>
  <c r="R227" i="20"/>
  <c r="R228" i="20"/>
  <c r="R229" i="20"/>
  <c r="R230" i="20"/>
  <c r="R231" i="20"/>
  <c r="R232" i="20"/>
  <c r="R233" i="20"/>
  <c r="R234" i="20"/>
  <c r="R235" i="20"/>
  <c r="R236" i="20"/>
  <c r="R237" i="20"/>
  <c r="R238" i="20"/>
  <c r="R239" i="20"/>
  <c r="R240" i="20"/>
  <c r="R241" i="20"/>
  <c r="R242" i="20"/>
  <c r="R243" i="20"/>
  <c r="R244" i="20"/>
  <c r="R245" i="20"/>
  <c r="R246" i="20"/>
  <c r="R247" i="20"/>
  <c r="R248" i="20"/>
  <c r="R249" i="20"/>
  <c r="R250" i="20"/>
  <c r="R251" i="20"/>
  <c r="R252" i="20"/>
  <c r="R253" i="20"/>
  <c r="R254" i="20"/>
  <c r="R255" i="20"/>
  <c r="R256" i="20"/>
  <c r="R258" i="20"/>
  <c r="R259" i="20"/>
  <c r="R260" i="20"/>
  <c r="R261" i="20"/>
  <c r="R262" i="20"/>
  <c r="R263" i="20"/>
  <c r="R264" i="20"/>
  <c r="R265" i="20"/>
  <c r="R266" i="20"/>
  <c r="R267" i="20"/>
  <c r="R268" i="20"/>
  <c r="R269" i="20"/>
  <c r="R270" i="20"/>
  <c r="R271" i="20"/>
  <c r="R273" i="20"/>
  <c r="Q4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5" i="20"/>
  <c r="Q66" i="20"/>
  <c r="Q67" i="20"/>
  <c r="Q68" i="20"/>
  <c r="Q69" i="20"/>
  <c r="Q70" i="20"/>
  <c r="Q71" i="20"/>
  <c r="Q72" i="20"/>
  <c r="Q73" i="20"/>
  <c r="Q74" i="20"/>
  <c r="Q76" i="20"/>
  <c r="Q77" i="20"/>
  <c r="Q78" i="20"/>
  <c r="Q79" i="20"/>
  <c r="Q80" i="20"/>
  <c r="Q81" i="20"/>
  <c r="Q82" i="20"/>
  <c r="Q83" i="20"/>
  <c r="Q84" i="20"/>
  <c r="Q85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8" i="20"/>
  <c r="Q159" i="20"/>
  <c r="Q161" i="20"/>
  <c r="Q162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197" i="20"/>
  <c r="Q198" i="20"/>
  <c r="Q200" i="20"/>
  <c r="Q201" i="20"/>
  <c r="Q202" i="20"/>
  <c r="Q205" i="20"/>
  <c r="Q206" i="20"/>
  <c r="Q207" i="20"/>
  <c r="Q208" i="20"/>
  <c r="Q209" i="20"/>
  <c r="Q210" i="20"/>
  <c r="Q211" i="20"/>
  <c r="Q212" i="20"/>
  <c r="Q213" i="20"/>
  <c r="Q214" i="20"/>
  <c r="Q215" i="20"/>
  <c r="Q216" i="20"/>
  <c r="Q217" i="20"/>
  <c r="Q218" i="20"/>
  <c r="Q219" i="20"/>
  <c r="Q220" i="20"/>
  <c r="Q221" i="20"/>
  <c r="Q222" i="20"/>
  <c r="Q223" i="20"/>
  <c r="Q224" i="20"/>
  <c r="Q225" i="20"/>
  <c r="Q226" i="20"/>
  <c r="Q227" i="20"/>
  <c r="Q228" i="20"/>
  <c r="Q229" i="20"/>
  <c r="Q230" i="20"/>
  <c r="Q231" i="20"/>
  <c r="Q232" i="20"/>
  <c r="Q233" i="20"/>
  <c r="Q234" i="20"/>
  <c r="Q235" i="20"/>
  <c r="Q236" i="20"/>
  <c r="Q237" i="20"/>
  <c r="Q238" i="20"/>
  <c r="Q239" i="20"/>
  <c r="Q240" i="20"/>
  <c r="Q241" i="20"/>
  <c r="Q242" i="20"/>
  <c r="Q243" i="20"/>
  <c r="Q244" i="20"/>
  <c r="Q245" i="20"/>
  <c r="Q246" i="20"/>
  <c r="Q247" i="20"/>
  <c r="Q248" i="20"/>
  <c r="Q249" i="20"/>
  <c r="Q250" i="20"/>
  <c r="Q251" i="20"/>
  <c r="Q252" i="20"/>
  <c r="Q253" i="20"/>
  <c r="Q254" i="20"/>
  <c r="Q255" i="20"/>
  <c r="Q256" i="20"/>
  <c r="Q257" i="20"/>
  <c r="Q258" i="20"/>
  <c r="Q259" i="20"/>
  <c r="Q260" i="20"/>
  <c r="Q261" i="20"/>
  <c r="Q262" i="20"/>
  <c r="Q263" i="20"/>
  <c r="Q264" i="20"/>
  <c r="Q265" i="20"/>
  <c r="Q266" i="20"/>
  <c r="Q267" i="20"/>
  <c r="Q268" i="20"/>
  <c r="Q269" i="20"/>
  <c r="Q270" i="20"/>
  <c r="Q271" i="20"/>
  <c r="Q273" i="20"/>
  <c r="P4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5" i="20"/>
  <c r="P66" i="20"/>
  <c r="P67" i="20"/>
  <c r="P68" i="20"/>
  <c r="P69" i="20"/>
  <c r="P70" i="20"/>
  <c r="P71" i="20"/>
  <c r="P72" i="20"/>
  <c r="P73" i="20"/>
  <c r="P74" i="20"/>
  <c r="P76" i="20"/>
  <c r="P77" i="20"/>
  <c r="P78" i="20"/>
  <c r="P79" i="20"/>
  <c r="P80" i="20"/>
  <c r="P82" i="20"/>
  <c r="P83" i="20"/>
  <c r="P84" i="20"/>
  <c r="P85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2" i="20"/>
  <c r="P103" i="20"/>
  <c r="P104" i="20"/>
  <c r="P105" i="20"/>
  <c r="P106" i="20"/>
  <c r="P107" i="20"/>
  <c r="P108" i="20"/>
  <c r="P109" i="20"/>
  <c r="P110" i="20"/>
  <c r="P111" i="20"/>
  <c r="P113" i="20"/>
  <c r="P114" i="20"/>
  <c r="P115" i="20"/>
  <c r="P116" i="20"/>
  <c r="P117" i="20"/>
  <c r="P118" i="20"/>
  <c r="P119" i="20"/>
  <c r="P120" i="20"/>
  <c r="P121" i="20"/>
  <c r="P122" i="20"/>
  <c r="P123" i="20"/>
  <c r="P124" i="20"/>
  <c r="P125" i="20"/>
  <c r="P126" i="20"/>
  <c r="P127" i="20"/>
  <c r="P128" i="20"/>
  <c r="P129" i="20"/>
  <c r="P130" i="20"/>
  <c r="P131" i="20"/>
  <c r="P132" i="20"/>
  <c r="P133" i="20"/>
  <c r="P134" i="20"/>
  <c r="P135" i="20"/>
  <c r="P136" i="20"/>
  <c r="P137" i="20"/>
  <c r="P138" i="20"/>
  <c r="P139" i="20"/>
  <c r="P141" i="20"/>
  <c r="P142" i="20"/>
  <c r="P143" i="20"/>
  <c r="P144" i="20"/>
  <c r="P145" i="20"/>
  <c r="P146" i="20"/>
  <c r="P147" i="20"/>
  <c r="P148" i="20"/>
  <c r="P149" i="20"/>
  <c r="P150" i="20"/>
  <c r="P151" i="20"/>
  <c r="P152" i="20"/>
  <c r="P153" i="20"/>
  <c r="P154" i="20"/>
  <c r="P155" i="20"/>
  <c r="P156" i="20"/>
  <c r="P157" i="20"/>
  <c r="P158" i="20"/>
  <c r="P159" i="20"/>
  <c r="P161" i="20"/>
  <c r="P162" i="20"/>
  <c r="P164" i="20"/>
  <c r="P165" i="20"/>
  <c r="P166" i="20"/>
  <c r="P167" i="20"/>
  <c r="P168" i="20"/>
  <c r="P169" i="20"/>
  <c r="P170" i="20"/>
  <c r="P171" i="20"/>
  <c r="P172" i="20"/>
  <c r="P173" i="20"/>
  <c r="P174" i="20"/>
  <c r="P175" i="20"/>
  <c r="P176" i="20"/>
  <c r="P177" i="20"/>
  <c r="P178" i="20"/>
  <c r="P179" i="20"/>
  <c r="P180" i="20"/>
  <c r="P181" i="20"/>
  <c r="P182" i="20"/>
  <c r="P183" i="20"/>
  <c r="P184" i="20"/>
  <c r="P185" i="20"/>
  <c r="P186" i="20"/>
  <c r="P187" i="20"/>
  <c r="P188" i="20"/>
  <c r="P189" i="20"/>
  <c r="P190" i="20"/>
  <c r="P191" i="20"/>
  <c r="P192" i="20"/>
  <c r="P193" i="20"/>
  <c r="P194" i="20"/>
  <c r="P195" i="20"/>
  <c r="P196" i="20"/>
  <c r="P197" i="20"/>
  <c r="P198" i="20"/>
  <c r="P200" i="20"/>
  <c r="P201" i="20"/>
  <c r="P202" i="20"/>
  <c r="P205" i="20"/>
  <c r="P206" i="20"/>
  <c r="P207" i="20"/>
  <c r="P208" i="20"/>
  <c r="P209" i="20"/>
  <c r="P210" i="20"/>
  <c r="P211" i="20"/>
  <c r="P212" i="20"/>
  <c r="P213" i="20"/>
  <c r="P214" i="20"/>
  <c r="P215" i="20"/>
  <c r="P216" i="20"/>
  <c r="P217" i="20"/>
  <c r="P218" i="20"/>
  <c r="P219" i="20"/>
  <c r="P220" i="20"/>
  <c r="P221" i="20"/>
  <c r="P222" i="20"/>
  <c r="P223" i="20"/>
  <c r="P224" i="20"/>
  <c r="P225" i="20"/>
  <c r="P226" i="20"/>
  <c r="P227" i="20"/>
  <c r="P228" i="20"/>
  <c r="P229" i="20"/>
  <c r="P230" i="20"/>
  <c r="P231" i="20"/>
  <c r="P232" i="20"/>
  <c r="P233" i="20"/>
  <c r="P234" i="20"/>
  <c r="P235" i="20"/>
  <c r="P236" i="20"/>
  <c r="P237" i="20"/>
  <c r="P238" i="20"/>
  <c r="P239" i="20"/>
  <c r="P240" i="20"/>
  <c r="P241" i="20"/>
  <c r="P242" i="20"/>
  <c r="P243" i="20"/>
  <c r="P244" i="20"/>
  <c r="P245" i="20"/>
  <c r="P246" i="20"/>
  <c r="P247" i="20"/>
  <c r="P248" i="20"/>
  <c r="P249" i="20"/>
  <c r="P250" i="20"/>
  <c r="P251" i="20"/>
  <c r="P252" i="20"/>
  <c r="P253" i="20"/>
  <c r="P254" i="20"/>
  <c r="P255" i="20"/>
  <c r="P256" i="20"/>
  <c r="P258" i="20"/>
  <c r="P259" i="20"/>
  <c r="P260" i="20"/>
  <c r="P261" i="20"/>
  <c r="P262" i="20"/>
  <c r="P263" i="20"/>
  <c r="P264" i="20"/>
  <c r="P265" i="20"/>
  <c r="P266" i="20"/>
  <c r="P267" i="20"/>
  <c r="P268" i="20"/>
  <c r="P269" i="20"/>
  <c r="P270" i="20"/>
  <c r="P271" i="20"/>
  <c r="P272" i="20"/>
  <c r="P273" i="20"/>
  <c r="P3" i="20"/>
  <c r="O4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5" i="20"/>
  <c r="O66" i="20"/>
  <c r="O67" i="20"/>
  <c r="O68" i="20"/>
  <c r="O69" i="20"/>
  <c r="O70" i="20"/>
  <c r="O71" i="20"/>
  <c r="O72" i="20"/>
  <c r="O73" i="20"/>
  <c r="O74" i="20"/>
  <c r="O76" i="20"/>
  <c r="O77" i="20"/>
  <c r="O78" i="20"/>
  <c r="O79" i="20"/>
  <c r="O80" i="20"/>
  <c r="O82" i="20"/>
  <c r="O83" i="20"/>
  <c r="O84" i="20"/>
  <c r="O85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O104" i="20"/>
  <c r="O105" i="20"/>
  <c r="O106" i="20"/>
  <c r="O107" i="20"/>
  <c r="O108" i="20"/>
  <c r="O109" i="20"/>
  <c r="O110" i="20"/>
  <c r="O111" i="20"/>
  <c r="O113" i="20"/>
  <c r="O114" i="20"/>
  <c r="O115" i="20"/>
  <c r="O116" i="20"/>
  <c r="O117" i="20"/>
  <c r="O118" i="20"/>
  <c r="O119" i="20"/>
  <c r="O120" i="20"/>
  <c r="O121" i="20"/>
  <c r="O122" i="20"/>
  <c r="O123" i="20"/>
  <c r="O124" i="20"/>
  <c r="O125" i="20"/>
  <c r="O126" i="20"/>
  <c r="O127" i="20"/>
  <c r="O128" i="20"/>
  <c r="O129" i="20"/>
  <c r="O130" i="20"/>
  <c r="O131" i="20"/>
  <c r="O132" i="20"/>
  <c r="O133" i="20"/>
  <c r="O134" i="20"/>
  <c r="O135" i="20"/>
  <c r="O136" i="20"/>
  <c r="O137" i="20"/>
  <c r="O138" i="20"/>
  <c r="O139" i="20"/>
  <c r="O141" i="20"/>
  <c r="O142" i="20"/>
  <c r="O143" i="20"/>
  <c r="O144" i="20"/>
  <c r="O145" i="20"/>
  <c r="O146" i="20"/>
  <c r="O147" i="20"/>
  <c r="O148" i="20"/>
  <c r="O149" i="20"/>
  <c r="O150" i="20"/>
  <c r="O151" i="20"/>
  <c r="O152" i="20"/>
  <c r="O153" i="20"/>
  <c r="O154" i="20"/>
  <c r="O155" i="20"/>
  <c r="O156" i="20"/>
  <c r="O157" i="20"/>
  <c r="O158" i="20"/>
  <c r="O159" i="20"/>
  <c r="O160" i="20"/>
  <c r="O161" i="20"/>
  <c r="O162" i="20"/>
  <c r="O164" i="20"/>
  <c r="O165" i="20"/>
  <c r="O166" i="20"/>
  <c r="O167" i="20"/>
  <c r="O168" i="20"/>
  <c r="O169" i="20"/>
  <c r="O170" i="20"/>
  <c r="O171" i="20"/>
  <c r="O172" i="20"/>
  <c r="O173" i="20"/>
  <c r="O174" i="20"/>
  <c r="O175" i="20"/>
  <c r="O176" i="20"/>
  <c r="O177" i="20"/>
  <c r="O178" i="20"/>
  <c r="O179" i="20"/>
  <c r="O180" i="20"/>
  <c r="O181" i="20"/>
  <c r="O182" i="20"/>
  <c r="O183" i="20"/>
  <c r="O184" i="20"/>
  <c r="O185" i="20"/>
  <c r="O186" i="20"/>
  <c r="O187" i="20"/>
  <c r="O188" i="20"/>
  <c r="O189" i="20"/>
  <c r="O190" i="20"/>
  <c r="O191" i="20"/>
  <c r="O192" i="20"/>
  <c r="O193" i="20"/>
  <c r="O194" i="20"/>
  <c r="O195" i="20"/>
  <c r="O196" i="20"/>
  <c r="O197" i="20"/>
  <c r="O198" i="20"/>
  <c r="O200" i="20"/>
  <c r="O201" i="20"/>
  <c r="O202" i="20"/>
  <c r="O205" i="20"/>
  <c r="O206" i="20"/>
  <c r="O207" i="20"/>
  <c r="O208" i="20"/>
  <c r="O209" i="20"/>
  <c r="O210" i="20"/>
  <c r="O211" i="20"/>
  <c r="O212" i="20"/>
  <c r="O213" i="20"/>
  <c r="O214" i="20"/>
  <c r="O215" i="20"/>
  <c r="O216" i="20"/>
  <c r="O217" i="20"/>
  <c r="O218" i="20"/>
  <c r="O219" i="20"/>
  <c r="O220" i="20"/>
  <c r="O221" i="20"/>
  <c r="O222" i="20"/>
  <c r="O223" i="20"/>
  <c r="O224" i="20"/>
  <c r="O225" i="20"/>
  <c r="O226" i="20"/>
  <c r="O227" i="20"/>
  <c r="O228" i="20"/>
  <c r="O229" i="20"/>
  <c r="O230" i="20"/>
  <c r="O231" i="20"/>
  <c r="O232" i="20"/>
  <c r="O233" i="20"/>
  <c r="O234" i="20"/>
  <c r="O235" i="20"/>
  <c r="O236" i="20"/>
  <c r="O237" i="20"/>
  <c r="O238" i="20"/>
  <c r="O239" i="20"/>
  <c r="O240" i="20"/>
  <c r="O241" i="20"/>
  <c r="O242" i="20"/>
  <c r="O243" i="20"/>
  <c r="O244" i="20"/>
  <c r="O245" i="20"/>
  <c r="O246" i="20"/>
  <c r="O247" i="20"/>
  <c r="O248" i="20"/>
  <c r="O249" i="20"/>
  <c r="O250" i="20"/>
  <c r="O251" i="20"/>
  <c r="O252" i="20"/>
  <c r="O253" i="20"/>
  <c r="O254" i="20"/>
  <c r="O255" i="20"/>
  <c r="O256" i="20"/>
  <c r="O258" i="20"/>
  <c r="O259" i="20"/>
  <c r="O260" i="20"/>
  <c r="O261" i="20"/>
  <c r="O262" i="20"/>
  <c r="O263" i="20"/>
  <c r="O264" i="20"/>
  <c r="O265" i="20"/>
  <c r="O266" i="20"/>
  <c r="O267" i="20"/>
  <c r="O268" i="20"/>
  <c r="O269" i="20"/>
  <c r="O270" i="20"/>
  <c r="O271" i="20"/>
  <c r="O272" i="20"/>
  <c r="O273" i="20"/>
  <c r="Y88" i="7" l="1"/>
  <c r="T88" i="7"/>
  <c r="S88" i="7"/>
  <c r="W88" i="7"/>
  <c r="V88" i="7"/>
  <c r="U88" i="7"/>
  <c r="X88" i="7"/>
  <c r="O112" i="20"/>
  <c r="P112" i="20"/>
  <c r="P64" i="20"/>
  <c r="R81" i="20"/>
  <c r="P86" i="20"/>
  <c r="S272" i="20"/>
  <c r="R112" i="20"/>
  <c r="Q64" i="20"/>
  <c r="Q199" i="20"/>
  <c r="R199" i="20"/>
  <c r="S86" i="20"/>
  <c r="T160" i="20"/>
  <c r="P160" i="20"/>
  <c r="O86" i="20"/>
  <c r="Q112" i="20"/>
  <c r="G204" i="20"/>
  <c r="G274" i="20" s="1"/>
  <c r="T64" i="20"/>
  <c r="O257" i="20"/>
  <c r="Q272" i="20"/>
  <c r="F204" i="20"/>
  <c r="F274" i="20" s="1"/>
  <c r="S75" i="20"/>
  <c r="M204" i="20"/>
  <c r="M274" i="20" s="1"/>
  <c r="E204" i="20"/>
  <c r="E274" i="20" s="1"/>
  <c r="I204" i="20"/>
  <c r="I274" i="20" s="1"/>
  <c r="T112" i="20"/>
  <c r="O199" i="20"/>
  <c r="R203" i="20"/>
  <c r="L204" i="20"/>
  <c r="L274" i="20" s="1"/>
  <c r="D204" i="20"/>
  <c r="D274" i="20" s="1"/>
  <c r="H204" i="20"/>
  <c r="H274" i="20" s="1"/>
  <c r="P81" i="20"/>
  <c r="R86" i="20"/>
  <c r="P140" i="20"/>
  <c r="R160" i="20"/>
  <c r="O203" i="20"/>
  <c r="K204" i="20"/>
  <c r="K274" i="20" s="1"/>
  <c r="O64" i="20"/>
  <c r="O140" i="20"/>
  <c r="P257" i="20"/>
  <c r="P199" i="20"/>
  <c r="T23" i="20"/>
  <c r="S81" i="20"/>
  <c r="Q160" i="20"/>
  <c r="S257" i="20"/>
  <c r="T140" i="20"/>
  <c r="P203" i="20"/>
  <c r="Q6" i="20"/>
  <c r="T199" i="20"/>
  <c r="R64" i="20"/>
  <c r="Q23" i="20"/>
  <c r="T203" i="20"/>
  <c r="R257" i="20"/>
  <c r="R6" i="20"/>
  <c r="P75" i="20"/>
  <c r="Q86" i="20"/>
  <c r="S160" i="20"/>
  <c r="Q203" i="20"/>
  <c r="C204" i="20"/>
  <c r="C274" i="20" s="1"/>
  <c r="Q75" i="20"/>
  <c r="O81" i="20"/>
  <c r="S6" i="20"/>
  <c r="J204" i="20"/>
  <c r="J274" i="20" s="1"/>
  <c r="T272" i="20"/>
  <c r="T257" i="20"/>
  <c r="S203" i="20"/>
  <c r="S199" i="20"/>
  <c r="S140" i="20"/>
  <c r="S112" i="20"/>
  <c r="T86" i="20"/>
  <c r="T81" i="20"/>
  <c r="T75" i="20"/>
  <c r="S64" i="20"/>
  <c r="S23" i="20"/>
  <c r="T6" i="20"/>
  <c r="K3" i="21" l="1"/>
  <c r="W3" i="7" l="1"/>
  <c r="AA3" i="7"/>
  <c r="Z3" i="7"/>
  <c r="Y3" i="7"/>
  <c r="X3" i="7"/>
  <c r="V3" i="7"/>
  <c r="U3" i="7"/>
  <c r="T3" i="7"/>
  <c r="S3" i="7"/>
  <c r="S14" i="7"/>
  <c r="S13" i="7" l="1"/>
  <c r="L10" i="21" l="1"/>
  <c r="K10" i="21"/>
  <c r="N10" i="21"/>
  <c r="N3" i="21"/>
  <c r="M10" i="21"/>
  <c r="M3" i="21"/>
  <c r="T3" i="20"/>
  <c r="R3" i="20"/>
  <c r="S204" i="20" l="1"/>
  <c r="T204" i="20"/>
  <c r="R204" i="20"/>
  <c r="Q204" i="20"/>
  <c r="O204" i="20"/>
  <c r="P204" i="20"/>
  <c r="Q3" i="20"/>
  <c r="S3" i="20"/>
  <c r="P274" i="20" l="1"/>
  <c r="O274" i="20"/>
  <c r="R274" i="20"/>
  <c r="Q274" i="20"/>
  <c r="T274" i="20"/>
  <c r="S274" i="20"/>
  <c r="L3" i="21"/>
  <c r="O3" i="20"/>
</calcChain>
</file>

<file path=xl/sharedStrings.xml><?xml version="1.0" encoding="utf-8"?>
<sst xmlns="http://schemas.openxmlformats.org/spreadsheetml/2006/main" count="435" uniqueCount="385">
  <si>
    <t>Taux d'insertion</t>
  </si>
  <si>
    <t>Taux de réponse</t>
  </si>
  <si>
    <t xml:space="preserve">Année </t>
  </si>
  <si>
    <t>Nb apprenants dans l'année</t>
  </si>
  <si>
    <t>Examen</t>
  </si>
  <si>
    <t>Enquête sur situation 6 mois après la formation</t>
  </si>
  <si>
    <t>Enquête de satisfaction apprenant</t>
  </si>
  <si>
    <t>Enquête de satisfaction entreprise</t>
  </si>
  <si>
    <t xml:space="preserve">Taux de présentation </t>
  </si>
  <si>
    <t xml:space="preserve">Taux de réussite </t>
  </si>
  <si>
    <t>Enquêtes de satisfaction</t>
  </si>
  <si>
    <t>Centre de Formation de</t>
  </si>
  <si>
    <t>Nb présents à l'examen</t>
  </si>
  <si>
    <t>Nb de reçus</t>
  </si>
  <si>
    <t>Nb en emploi</t>
  </si>
  <si>
    <t>Nb en emploi dans le métier visé</t>
  </si>
  <si>
    <t>Nb autres situation</t>
  </si>
  <si>
    <t>Nb pas de réponse</t>
  </si>
  <si>
    <t>Nb très satisfait</t>
  </si>
  <si>
    <t>Nb satisfait</t>
  </si>
  <si>
    <t>Nb autres réponses</t>
  </si>
  <si>
    <t>Taux d'insertion dans le métiers</t>
  </si>
  <si>
    <t>Taux satisfaction apprenant</t>
  </si>
  <si>
    <t>Taux satisfaction entreprise</t>
  </si>
  <si>
    <t>Adjoint de Dirigeant d'Entreprise Artisanale - ADEA</t>
  </si>
  <si>
    <t xml:space="preserve">ADEA BC01 - Assister à la gestion des ressources humaines et au management des collaborateurs d’une entreprise artisanale – TPE/PME </t>
  </si>
  <si>
    <t xml:space="preserve">ADEA BC02 - Assurer la comptabilité générale d’une entreprise artisanale – TPE-PME </t>
  </si>
  <si>
    <t xml:space="preserve">ADEA BC03 - Assurer la rentabilité et la réalisation des budgets de sa TPE-PME </t>
  </si>
  <si>
    <t>ADEA BC04 - Assurer l’organisation administrative avec les outils bureautique/numérique</t>
  </si>
  <si>
    <t>ADEA BC05 - Définir sa stratégie commerciale et son marketing digital</t>
  </si>
  <si>
    <t>Assistant de comptabilité et d'administration en PME/TPE - ASCA</t>
  </si>
  <si>
    <t>ASCA BC01 : Gérer la comptabilité des activités quotidiennes de la PME</t>
  </si>
  <si>
    <t>ASCA BC02 : Mettre en œuvre les travaux préparatoires et d’aide à la décision pour la fin d’exercice de la PME</t>
  </si>
  <si>
    <t>ASCA BC03 : Aider au quotidien administratif de l’entreprise</t>
  </si>
  <si>
    <t>TOTAL NIVEAU 4</t>
  </si>
  <si>
    <t>BM Boulanger - BC01 - Préparer, organiser et superviser la production des produits de boulangerie</t>
  </si>
  <si>
    <t>BM Boulanger - BC02 - Créer et fabriquer des produits de boulangerie classiques ou innovants</t>
  </si>
  <si>
    <t>BM Boulanger - BC03 - Créer et développer une boulangerie</t>
  </si>
  <si>
    <t>BM Boulanger - BC04 - Commercialiser les fabrications et prestations de la boulangerie</t>
  </si>
  <si>
    <t>BM Boulanger - BC05 - Gérer financièrement et économiquement la boulangerie</t>
  </si>
  <si>
    <t>BM Boulanger - BC06 - Gérer les ressources humaines de la boulangerie</t>
  </si>
  <si>
    <t>BM Boulanger - BC07 - Recruter, accueillir et former un apprenti, un alternant</t>
  </si>
  <si>
    <t>BM COIFFEUR BC01 - Effectuer une transformation relooking de la chevelure</t>
  </si>
  <si>
    <t>BM COIFFEUR BC02 - Réaliser une prestation complète de coiffeur / barbier</t>
  </si>
  <si>
    <t>BM COIFFEUR BC03 - Réaliser des coiffures artistiques et créatives</t>
  </si>
  <si>
    <t>BM COIFFEUR BC04 - Créer et développer un salon de coiffure</t>
  </si>
  <si>
    <t>BM COIFFEUR BC05 - Commercialiser les prestations du salon de coiffure</t>
  </si>
  <si>
    <t>BM COIFFEUR BC06 - Gérer les ressources humaines du salon de coiffure</t>
  </si>
  <si>
    <t>BM ESTHETICIEN COSMETICIEN BC01 - Créer et gérer un institut de beauté / SPA</t>
  </si>
  <si>
    <t>BM ESTHETICIEN COSMETICIEN BC02 - Créer et adapter les protocoles de soins esthétiques et de bien-être dans un institut de beauté / SPA</t>
  </si>
  <si>
    <t>BM ESTHETICIEN COSMETICIEN BC03 - Commercialiser les prestations d’un institut de beauté / SPA</t>
  </si>
  <si>
    <t>BM ESTHETICIEN COSMETICIEN BC04 - Conseiller et fidéliser la clientèle d’un institut de beauté/ SPA</t>
  </si>
  <si>
    <t>BM ESTHETICIEN COSMETICIEN BC05 - Gérer les ressources humaines d’un institut de beauté / SPA</t>
  </si>
  <si>
    <t>BM FLEURISTE BC01 - Concevoir un projet d'oeuvre florale</t>
  </si>
  <si>
    <t>BM FLEURISTE BC02 - Produire tous types de travaux dans l'infiniment grand et dans l'infiniment petit</t>
  </si>
  <si>
    <t>BM FLEURISTE BC03 - Assurer la création, le développement et la gestion financière d'une entreprise de fleuristerie</t>
  </si>
  <si>
    <t xml:space="preserve">BM FLEURISTE BC04 - Commercialiser des réalisation et prestations floristiques </t>
  </si>
  <si>
    <t xml:space="preserve">BM FLEURISTE BC05 - Former, accompagner et gérer les ressources humaines d'une entreprise de fleuristerie </t>
  </si>
  <si>
    <t>BM Pâtissier-chocolatier-confiseur-glacier-traiteur BC01 - Gérer la production du laboratoire</t>
  </si>
  <si>
    <t>BM Pâtissier-chocolatier-confiseur-glacier-traiteur BC02 - Concevoir la production du laboratoire</t>
  </si>
  <si>
    <t>BM Pâtissier-chocolatier-confiseur-glacier-traiteur BC03 - Créer et gérer une entreprise de pâtisserie-chocolaterie-confiserie-glacerie-traiteur</t>
  </si>
  <si>
    <t>BM Pâtissier-chocolatier-confiseur-glacier-traiteur BC04 - Commercialiser les produits de l’entreprise de pâtisserie-chocolaterie-confiserie-glacerie-traiteur</t>
  </si>
  <si>
    <t>BM Pâtissier-chocolatier-confiseur-glacier-traiteur BC05 - Gérer les ressources humaines d’une entreprise de pâtisserie-chocolaterie-confiserie-glacerie-traiteur</t>
  </si>
  <si>
    <t>CQP - DEPANNEUR REMORQUEUR VL</t>
  </si>
  <si>
    <t>Titre Entrepreneur de Petite Entreprise - TEPE</t>
  </si>
  <si>
    <t>CQP - TECHNICIEN DE MAINTENANCE DES MATERIELS AGRICOLES</t>
  </si>
  <si>
    <t>CQP - PEINTRE EN CARROSSERIE</t>
  </si>
  <si>
    <t>Titre Professionnel Gestionnaire de paie</t>
  </si>
  <si>
    <t>TOTAL NIVEAU 5</t>
  </si>
  <si>
    <t xml:space="preserve">Habilitation pour l'accés à la profession de conducteur de taxi </t>
  </si>
  <si>
    <t>Conseiller funéraire</t>
  </si>
  <si>
    <t>maître de cérémonie</t>
  </si>
  <si>
    <t>CQP peintre en carosserire</t>
  </si>
  <si>
    <t>CQP Façadier ITE</t>
  </si>
  <si>
    <t>CQP Couvreur Lauzier calcaire</t>
  </si>
  <si>
    <t>CQP Couvreur Lauzier schiste</t>
  </si>
  <si>
    <t>TOTAL AUTRES CERTIFICATIONS</t>
  </si>
  <si>
    <t xml:space="preserve">Créer son projet d'entreprise </t>
  </si>
  <si>
    <t>Créer sa micro-entreprise</t>
  </si>
  <si>
    <t xml:space="preserve">Consolider son projet de micro-entreprise </t>
  </si>
  <si>
    <t>Consolider son projet d'entreprise</t>
  </si>
  <si>
    <t>Réaliser la pose de prothèses ongulaires avec la méthode chablon</t>
  </si>
  <si>
    <t>Vous initier à l'anglais</t>
  </si>
  <si>
    <t>Vous perfectionner  à l'anglais</t>
  </si>
  <si>
    <t>Créer et administrer un site internet pour TPE-PME</t>
  </si>
  <si>
    <t>Créer et administrer un site de e-commerce pour TPE-PME</t>
  </si>
  <si>
    <t>Attestation d'aptitude à la manipulation des fluides frigorigènes Cat 1-4</t>
  </si>
  <si>
    <t>Attestation d'aptitude à la manipulation des fluides frigorigènes - catégorie 5</t>
  </si>
  <si>
    <t>Habilitation électrique Basse tension NFC 18-510</t>
  </si>
  <si>
    <t>Développer votre stratégie de communication sur les réseaux sociaux</t>
  </si>
  <si>
    <t>Traitement de texte (Word)</t>
  </si>
  <si>
    <t>Certification Bureautique Excel</t>
  </si>
  <si>
    <t>Présentation assistée par ordinateur (Powerpoint)</t>
  </si>
  <si>
    <t>Exercer une mission de maître d'apprentissage ou tuteur en entreprise</t>
  </si>
  <si>
    <t>Habilitation pour l'accès à la profession de conducteur de taxi</t>
  </si>
  <si>
    <t>Accompagner dans le cadre d'un programme nutritionnel</t>
  </si>
  <si>
    <t>EFOR Consolider son projet de micro-entreprise</t>
  </si>
  <si>
    <t>EFOR Consolider son projet d'entreprise</t>
  </si>
  <si>
    <t>EFOR Créer son projet d'entreprise</t>
  </si>
  <si>
    <t xml:space="preserve"> Parcours Réussite Micro-entreprise</t>
  </si>
  <si>
    <t>Parcours Réussite + Micro-entreprise</t>
  </si>
  <si>
    <t>Parcours Réussite Entreprise</t>
  </si>
  <si>
    <t>Parcours Réussite + Entreprise</t>
  </si>
  <si>
    <t>Consolider son projet de micro-entreprise (Parcours Réussite)</t>
  </si>
  <si>
    <t>Consolider son projet de micro-entreprise (Parcours Réussite +)</t>
  </si>
  <si>
    <t>Consolider son projet d'entreprise (Parcours Réussite)</t>
  </si>
  <si>
    <t>Consolider son projet d'entreprise (Parcours Réussite +)</t>
  </si>
  <si>
    <t xml:space="preserve">TOTAL formations </t>
  </si>
  <si>
    <t>TOTAL</t>
  </si>
  <si>
    <t>Nb de candidats accompagnés dans l'année</t>
  </si>
  <si>
    <t>Jury de validation</t>
  </si>
  <si>
    <t xml:space="preserve">Enquête de satisfaction </t>
  </si>
  <si>
    <t>Taux de VAE partielle</t>
  </si>
  <si>
    <t>Taux de VAE totale</t>
  </si>
  <si>
    <t>Nb présentés au jury</t>
  </si>
  <si>
    <t>Nb de validation partielles</t>
  </si>
  <si>
    <t>Nb de validation totale</t>
  </si>
  <si>
    <t xml:space="preserve">Taux satisfaction </t>
  </si>
  <si>
    <t>Validation des Acquis de l'Expérience</t>
  </si>
  <si>
    <t>Nb de bénficiaires dans l'année</t>
  </si>
  <si>
    <t xml:space="preserve">Nb d'abandon en cours </t>
  </si>
  <si>
    <t>Entretien de suivi à 6 mois</t>
  </si>
  <si>
    <t>Taux d'abandon</t>
  </si>
  <si>
    <t>Taux réalisation entretiens de suivi</t>
  </si>
  <si>
    <t>Nb prévus</t>
  </si>
  <si>
    <t>Nb réalisés</t>
  </si>
  <si>
    <t>Bilan de compétences</t>
  </si>
  <si>
    <r>
      <t xml:space="preserve">Enquête d'insertion 6 mois après la formation
</t>
    </r>
    <r>
      <rPr>
        <i/>
        <sz val="8"/>
        <color theme="0"/>
        <rFont val="Calibri"/>
        <family val="2"/>
        <scheme val="minor"/>
      </rPr>
      <t>(si concerné)</t>
    </r>
  </si>
  <si>
    <r>
      <t xml:space="preserve">Enquête de satisfaction entreprise
</t>
    </r>
    <r>
      <rPr>
        <i/>
        <sz val="8"/>
        <color theme="0"/>
        <rFont val="Calibri"/>
        <family val="2"/>
        <scheme val="minor"/>
      </rPr>
      <t>(si concerné)</t>
    </r>
  </si>
  <si>
    <t>Construire et sécuriser son projet de micro entreprise</t>
  </si>
  <si>
    <t>Construire et sécuriser son projet d'entreprise</t>
  </si>
  <si>
    <t>Créer son projet d'entreprise</t>
  </si>
  <si>
    <t>Total formation création-reprise</t>
  </si>
  <si>
    <t>Maîtriser les bases d'Excel</t>
  </si>
  <si>
    <t>Exploiter le potentiel de l'IA pour développer votre entreprise</t>
  </si>
  <si>
    <t>Créer des présentations efficaces avec PowerPoint</t>
  </si>
  <si>
    <t>Maîtriser EXCEL, des fondamentaux au perfectionnement</t>
  </si>
  <si>
    <t>Maîtriser les bases de Word</t>
  </si>
  <si>
    <t>Formation individuelle bureautique, numérique</t>
  </si>
  <si>
    <t xml:space="preserve">Gagner en productivité grâce aux outils collaboratifs en ligne   </t>
  </si>
  <si>
    <t>Utiliser les fonctions avancées d'Excel</t>
  </si>
  <si>
    <t>Maîtriser les bases de l'informatique</t>
  </si>
  <si>
    <t>Maîtriser WORD, des fondamentaux au perfectionnement</t>
  </si>
  <si>
    <t>Maîtriser POWERPOINT, des fondamentaux au perfectionnement</t>
  </si>
  <si>
    <t>Maîtriser OUTLOOK, pour une messagerie bien utilisée</t>
  </si>
  <si>
    <t xml:space="preserve">Optimiser votre activité avec l'IA </t>
  </si>
  <si>
    <t>Cyber malveillance: prévenir et réagir</t>
  </si>
  <si>
    <t xml:space="preserve">Générer et modifier vos visuels avec l'IA </t>
  </si>
  <si>
    <t>Bureautique a la carte</t>
  </si>
  <si>
    <t>TOTAL Bureautique</t>
  </si>
  <si>
    <t>Construire votre stratégie de communication digitale</t>
  </si>
  <si>
    <t>Savoir vous vendre et mettre en valeur vos produits et services</t>
  </si>
  <si>
    <t>Préparer vos supports publicitaires</t>
  </si>
  <si>
    <t>Construire votre stratégie commerciale</t>
  </si>
  <si>
    <t>Répondre à un appel d'offres</t>
  </si>
  <si>
    <t>Vous initier à la photo numérique</t>
  </si>
  <si>
    <t xml:space="preserve">Réussir vos photos de produits </t>
  </si>
  <si>
    <t>Maîtriser les techniques de vente</t>
  </si>
  <si>
    <t>Créer votre identité graphique avec CANVA</t>
  </si>
  <si>
    <r>
      <rPr>
        <sz val="10"/>
        <rFont val="Calibri"/>
        <family val="2"/>
      </rPr>
      <t>EFOR Prospecter et fidéliser ma clientèle</t>
    </r>
  </si>
  <si>
    <t>Devenir un vrai commercial, savoir se vendre</t>
  </si>
  <si>
    <t>Valoriser votre point de vente</t>
  </si>
  <si>
    <t>Réaliser votre étude de marché</t>
  </si>
  <si>
    <t>Gérer vos achats</t>
  </si>
  <si>
    <t>Capter des nouveaux clients</t>
  </si>
  <si>
    <t xml:space="preserve">Réussir vos campagnes d’e-mailing et vos newsletters </t>
  </si>
  <si>
    <t xml:space="preserve">Réussir votre prospection téléphonique et vos relances </t>
  </si>
  <si>
    <t>Obtenir un label</t>
  </si>
  <si>
    <t>Marchés publics : déposer ses factures dématérialisées sur le portail CHORUS PRO</t>
  </si>
  <si>
    <t>Rédiger un mémoire technique pour un appel d'offre</t>
  </si>
  <si>
    <t>Travailler en direct avec les acheteurs publics sans mise en concurrence</t>
  </si>
  <si>
    <t>Formation individuelle commerciale</t>
  </si>
  <si>
    <t xml:space="preserve">Vous perfectionner à la photo numérique </t>
  </si>
  <si>
    <t>Retoucher vos images numériques</t>
  </si>
  <si>
    <t>Maîtriser les bases d'ILLUSTRATOR</t>
  </si>
  <si>
    <t>Découvrir des fonctions avancées d'ILLUSTRATOR</t>
  </si>
  <si>
    <t>Maîtriser les bases d'INDESIGN</t>
  </si>
  <si>
    <t>Découvrir des fonctions avancées d'INDESIGN</t>
  </si>
  <si>
    <t>Aménager votre stand</t>
  </si>
  <si>
    <t>Filmer ses gestes pendant le travail pour valoriser son activité</t>
  </si>
  <si>
    <t xml:space="preserve">Professionnaliser votre prospection et la fidélisation de vos clients </t>
  </si>
  <si>
    <t>OBTENIR LE LABEL - ARTISAN BONUS REPARATION</t>
  </si>
  <si>
    <t>Définir les outils et construire son plan de communication</t>
  </si>
  <si>
    <t>Gérer la relation client à distance</t>
  </si>
  <si>
    <t>Éveiller l'intérêt en valorisant vos créations</t>
  </si>
  <si>
    <t xml:space="preserve">Définir votre identité de marque et vos canaux de vente </t>
  </si>
  <si>
    <t xml:space="preserve">Vous inspirer du luxe pour affirmer votre positionnement </t>
  </si>
  <si>
    <t>Rédiger les Conditions Générales de Vente (CGV)</t>
  </si>
  <si>
    <t>EFOR Vendre en ligne sur les marketplaces et les réseaux sociaux incontournables</t>
  </si>
  <si>
    <t>EFOR Vendre aux clients particuliers et professionnels</t>
  </si>
  <si>
    <t>TOTAL Commercial et Communication</t>
  </si>
  <si>
    <t xml:space="preserve">Concevoir vos plans en 3D </t>
  </si>
  <si>
    <t xml:space="preserve">Concevoir vos plans en 3D  perfectionnement </t>
  </si>
  <si>
    <t>Optimiser vos réalisations avec l'outil numérique électroportatif Shaper</t>
  </si>
  <si>
    <t>Dessiner en 2D sur Inkscape</t>
  </si>
  <si>
    <t>Vous initier à la fabrication soustractive</t>
  </si>
  <si>
    <t>Vous initier à la découpe laser</t>
  </si>
  <si>
    <t>Concevoir un objet en 3D pour les machines numériques</t>
  </si>
  <si>
    <t>Fabriquer en 3D dans les métiers de l'Artisanat</t>
  </si>
  <si>
    <t>Transformer une idée en croquis ou dessin</t>
  </si>
  <si>
    <t>Adapter vos designs à votre marché</t>
  </si>
  <si>
    <t>TOTAL Design et Production</t>
  </si>
  <si>
    <t>Réussir une manifestation professionnelle</t>
  </si>
  <si>
    <t>Créer un Book ou Portfolio pour les sélections et concours</t>
  </si>
  <si>
    <t>Développer des stages à l'atelier</t>
  </si>
  <si>
    <t>Transformer votre atelier en espace d'accueil et de vente</t>
  </si>
  <si>
    <t>Préparer et optimiser votre participation à un salon</t>
  </si>
  <si>
    <t>TOTAL Evènement et métiers d'art</t>
  </si>
  <si>
    <t>Débuter en anglais professionnel - niveau A1</t>
  </si>
  <si>
    <t>Débuter en anglais professionnel - niveau A2</t>
  </si>
  <si>
    <t>PERFECTIONNEMENT LANGUES</t>
  </si>
  <si>
    <t>Vous préparer à l'export</t>
  </si>
  <si>
    <t>TOTAL Export et Langues</t>
  </si>
  <si>
    <t>Déclarer en ligne pour respecter vos échéances fiscales et sociales</t>
  </si>
  <si>
    <t>Gérer votre micro-entreprise</t>
  </si>
  <si>
    <t>Informatiser vos devis et factures</t>
  </si>
  <si>
    <t>Construire vos tableaux de bord micro</t>
  </si>
  <si>
    <t>EFOR Bien gérer la trésorerie de mon entreprise</t>
  </si>
  <si>
    <t>Définir vos prix</t>
  </si>
  <si>
    <t>Découvrir les différents logiciels comptables</t>
  </si>
  <si>
    <t>Clôturer sa comptabilité</t>
  </si>
  <si>
    <t>Vous initier à la comptabilité</t>
  </si>
  <si>
    <t>Comptabiliser vos opérations courantes d'entreprise</t>
  </si>
  <si>
    <t>Anticiper et chiffrer l'évolution de votre micro-entreprise</t>
  </si>
  <si>
    <t>Informatiser votre comptabilité</t>
  </si>
  <si>
    <t>Perfectionner votre comptabilité</t>
  </si>
  <si>
    <t>Analyser vos marges et votre rentabilité</t>
  </si>
  <si>
    <t>Construire vos outils de suivi de marge par activité</t>
  </si>
  <si>
    <t>Préparer vos déclarations de TVA</t>
  </si>
  <si>
    <t>Analyser un bilan et un compte de résultat</t>
  </si>
  <si>
    <t>Bien gérer sa trésorerie</t>
  </si>
  <si>
    <t>Anticiper et faire face aux impayés</t>
  </si>
  <si>
    <t>Formation individuelle comptabilité, gestion, juridique et social</t>
  </si>
  <si>
    <t>Créer votre SCI</t>
  </si>
  <si>
    <t xml:space="preserve">Mettre en place un système de caisse gratuit </t>
  </si>
  <si>
    <t>Déclarer votre TVA en microentreprise</t>
  </si>
  <si>
    <t>Parcours de formation individualisé</t>
  </si>
  <si>
    <t>EFOR Réaliser vos déclarations de revenus et d'URSSAF en ligne en toute sécurité</t>
  </si>
  <si>
    <t>TOTAL Gestion, Comptabilité et fiscalité</t>
  </si>
  <si>
    <t>EFOR Maître d'apprentissage</t>
  </si>
  <si>
    <r>
      <rPr>
        <sz val="10"/>
        <rFont val="Calibri"/>
        <family val="2"/>
      </rPr>
      <t>EFOR Elaborer vos contrats de travail en toute sécurité dans une perspective de RSE</t>
    </r>
  </si>
  <si>
    <t>Comment allier performance et bien-être</t>
  </si>
  <si>
    <t xml:space="preserve">Valoriser une démarche sociale (RSE) et environnementale dans son entreprise </t>
  </si>
  <si>
    <t>Vous affirmer à l'oral et savoir convaincre</t>
  </si>
  <si>
    <t>Formation individuelle management, pilotage</t>
  </si>
  <si>
    <t>Réussir vos recrutements</t>
  </si>
  <si>
    <t>La boîte à outils RH de l'employeur</t>
  </si>
  <si>
    <t>Manager et motiver votre équipe</t>
  </si>
  <si>
    <t>Club des artisans d'art</t>
  </si>
  <si>
    <t xml:space="preserve">Anticiper et gérer les conflits </t>
  </si>
  <si>
    <t>Transmettre votre entreprise avec succès</t>
  </si>
  <si>
    <t>Mieux gérer votre temps et vos projets</t>
  </si>
  <si>
    <t>Club des experts</t>
  </si>
  <si>
    <t>Club des jeunes entreprises</t>
  </si>
  <si>
    <t>Club des Maîtres Artisan</t>
  </si>
  <si>
    <t>Permis de former - Mise à jour</t>
  </si>
  <si>
    <t>Mobiliser ses collaborateurs</t>
  </si>
  <si>
    <t xml:space="preserve">L’indispensable pour devenir formateur de manière occasionnelle - perfectionnement </t>
  </si>
  <si>
    <t>Préparer votre retraite obligatoire et complémentaire</t>
  </si>
  <si>
    <t>Sécuriser vos revenus pour la retraite</t>
  </si>
  <si>
    <t>Réussir vos entretiens professionnels</t>
  </si>
  <si>
    <t xml:space="preserve">Optimiser la transmission de votre patrimoine </t>
  </si>
  <si>
    <t>EFOR Devenir artisan manager : les fondamentaux</t>
  </si>
  <si>
    <t>EFOR Attirer, développer et fidéliser les talents</t>
  </si>
  <si>
    <t>Optimiser la gestion de vos déchets</t>
  </si>
  <si>
    <t>Mettre en place une démarche RSE</t>
  </si>
  <si>
    <t>TOTAL Management, ressources humaine et RSE</t>
  </si>
  <si>
    <t>Formation spécifique en matière d'hygiène alimentaire adaptée à l'activité des établissements de restauration commerciale</t>
  </si>
  <si>
    <t>Obtenir votre permis d'exploitation</t>
  </si>
  <si>
    <t>Hygiène et salubrité</t>
  </si>
  <si>
    <t>Renouveler votre permis d'exploitation</t>
  </si>
  <si>
    <r>
      <rPr>
        <sz val="10"/>
        <rFont val="Calibri"/>
        <family val="2"/>
      </rPr>
      <t>EFOR Hygiène alimentaire dans les établissements de restauration commerciale</t>
    </r>
  </si>
  <si>
    <t>Renouveler vos connaissances en hygiène alimentaire</t>
  </si>
  <si>
    <t>Créer et mettre à jour votre document unique</t>
  </si>
  <si>
    <t>Vous mettre en conformité avec le RGPD</t>
  </si>
  <si>
    <t>Hygiène et salubrité - mise à jour</t>
  </si>
  <si>
    <t>Protéger et sauvegarder vos données informatiques</t>
  </si>
  <si>
    <t>Définir les droits de la propriété intellectuelle : auteur, dessins et modèles</t>
  </si>
  <si>
    <t>Permis de former - Formation initiale</t>
  </si>
  <si>
    <t>Devenir sauveteur secouriste du travail</t>
  </si>
  <si>
    <t>Maintenir et actualiser vos compétences de sauveteur secouriste du travail</t>
  </si>
  <si>
    <t>Travailler en hauteur et sur échafaudage</t>
  </si>
  <si>
    <t>Accueillir et transporter les personnes en situation de handicap</t>
  </si>
  <si>
    <t>Sécurité routiére moto</t>
  </si>
  <si>
    <t>Formation continue des conducteurs de taxi</t>
  </si>
  <si>
    <t>Mettre en conformité votre établissement aux normes d'accessibilité (ERP)</t>
  </si>
  <si>
    <t>TOTAL Règlementation et sécurité</t>
  </si>
  <si>
    <t xml:space="preserve">Optimiser vos réseaux sociaux </t>
  </si>
  <si>
    <t>Créer votre fiche entreprise sur Google</t>
  </si>
  <si>
    <t xml:space="preserve">Créer votre site vitrine avec Wordpress (niveau 1) </t>
  </si>
  <si>
    <t>Créer votre site vitrine avec Wordpress (niveau 2)</t>
  </si>
  <si>
    <t xml:space="preserve">Référencer naturellement votre site internet </t>
  </si>
  <si>
    <t>Définir votre stratégie sur les réseaux sociaux</t>
  </si>
  <si>
    <t>Utiliser LinkedIn pour étendre votre réseau professionnel</t>
  </si>
  <si>
    <t xml:space="preserve">Créer et animer votre profil pro sur Instagram </t>
  </si>
  <si>
    <t>Construire le cahier des charges de votre site internet</t>
  </si>
  <si>
    <t>Créer votre site vitrine en ligne</t>
  </si>
  <si>
    <t>Dynamiser votre site internet</t>
  </si>
  <si>
    <t>Créer et animer votre page pro sur Facebook</t>
  </si>
  <si>
    <t>Ajouter des fonctions e commerce à son site  Worpdress</t>
  </si>
  <si>
    <r>
      <rPr>
        <sz val="10"/>
        <rFont val="Calibri"/>
        <family val="2"/>
      </rPr>
      <t>EFOR Réussir ma stratégie Facebook</t>
    </r>
  </si>
  <si>
    <t>EFOR Référencement naturel : booster la visibilité de mon site web</t>
  </si>
  <si>
    <t>EFOR Élaborer ma stratégie digitale</t>
  </si>
  <si>
    <t xml:space="preserve">Créer son site internet professionnel </t>
  </si>
  <si>
    <t>Choisir le nom de domaine et l’hébergement de votre site internet</t>
  </si>
  <si>
    <t xml:space="preserve">Sécuriser votre site internet </t>
  </si>
  <si>
    <t>Créer votre boutique sur Facebook et Instagram</t>
  </si>
  <si>
    <r>
      <t>Optimiser</t>
    </r>
    <r>
      <rPr>
        <sz val="11"/>
        <rFont val="Calibri"/>
        <family val="2"/>
      </rPr>
      <t xml:space="preserve"> </t>
    </r>
    <r>
      <rPr>
        <sz val="9"/>
        <rFont val="Calibri"/>
        <family val="2"/>
      </rPr>
      <t>vos campagnes publicitaires sur Facebook et Instagram</t>
    </r>
  </si>
  <si>
    <t>Gérer votre e-réputation sur Internet</t>
  </si>
  <si>
    <t>Capter une nouvelle audience grâce à TikTok</t>
  </si>
  <si>
    <t>Savoir rédiger pour le web</t>
  </si>
  <si>
    <t>Référencer naturellement votre site Internet - perfectionnement</t>
  </si>
  <si>
    <t>Mesurer l'audience et les performances de votre site internet</t>
  </si>
  <si>
    <t>Susciter l'intérêt grâce aux storytelling</t>
  </si>
  <si>
    <t>Gérer des campagnes publicitaires avec Google Ads</t>
  </si>
  <si>
    <t xml:space="preserve">Utiliser Pinterest pour promouvoir votre offre commerciale </t>
  </si>
  <si>
    <t xml:space="preserve">Créer des videos attractives pour internet </t>
  </si>
  <si>
    <t>Respecter les principales règles juridiques sur internet</t>
  </si>
  <si>
    <t>Créer sa boutique en ligne (niveau 1)</t>
  </si>
  <si>
    <t>Créer sa boutique en ligne  (niveau 2)</t>
  </si>
  <si>
    <t>Créer sa boutique en ligne (Niveau 3)</t>
  </si>
  <si>
    <t>Créer un site internet clé en main</t>
  </si>
  <si>
    <t>Créer un site de e-commerce</t>
  </si>
  <si>
    <t>Adapter son site de e-commerce à l'international</t>
  </si>
  <si>
    <t>Définir sa stratégie de communication digitale à l'international</t>
  </si>
  <si>
    <t>TOTAL Site Internet et webmarketing</t>
  </si>
  <si>
    <t>Accompagner dans le cadre d'un programme nutritionnel: module complémentaire "nutrition sportive"</t>
  </si>
  <si>
    <t>Cuisine santé découverte</t>
  </si>
  <si>
    <t>Cuisine santé perfectionnement</t>
  </si>
  <si>
    <t>TOTAL Sport et nutrition</t>
  </si>
  <si>
    <t>Total perfectionnnement  entrepreneurial</t>
  </si>
  <si>
    <t>Électrifier un luminaire</t>
  </si>
  <si>
    <t>Formation de formateur</t>
  </si>
  <si>
    <t>Porteur, chauffeur, fossoyeur</t>
  </si>
  <si>
    <t>Agent d'accueil funéraire</t>
  </si>
  <si>
    <t>Mettre un luminaire en conformité avec les exigences règlementaires</t>
  </si>
  <si>
    <t>prothésiste ongulaire</t>
  </si>
  <si>
    <t>ongles art créatif</t>
  </si>
  <si>
    <t>mascara semi permanent</t>
  </si>
  <si>
    <t>Extension de cil - méthode cil à cil</t>
  </si>
  <si>
    <t>Extension de cil - volume russe</t>
  </si>
  <si>
    <t>maquillage permanent</t>
  </si>
  <si>
    <t>Micro blading</t>
  </si>
  <si>
    <t>Réaliser un babyboomer et un dégradé semi permanent</t>
  </si>
  <si>
    <t>Les bases du soudage à l'arc avec électrode enrobée</t>
  </si>
  <si>
    <t>Dirigeant ou gestionnaire d'un établissement funéraire</t>
  </si>
  <si>
    <t>Formation à la mobilité</t>
  </si>
  <si>
    <t>Devenir membre de jury des épreuves d'admission des examens taxi vtc</t>
  </si>
  <si>
    <t>Participer à un jury d'admission des examens Taxi VTC</t>
  </si>
  <si>
    <t>Obtenir la qualification Quali PV 36</t>
  </si>
  <si>
    <t>Gérer vos gestes et émotions autour de la mort</t>
  </si>
  <si>
    <t>PERFECTIONNEMENT AUX TECHNIQUES PROFESSIONNELLES DU BATIMENT</t>
  </si>
  <si>
    <t>PERFECTIONNEMENT AUX TECHNIQUES PROFESSIONNELLES DE COUTURE</t>
  </si>
  <si>
    <t>PERFECTIONNEMENT AUX TECHNIQUES PROFESSIONNELLES D'ESTHETIQUE</t>
  </si>
  <si>
    <t>PERFECTIONNEMENT AUX TECHNIQUES PROFESSIONNELLES DE CUISINE</t>
  </si>
  <si>
    <t>PERFECTIONNEMENT AUX TECHNIQUES PROFESSIONNELLES DE BOULANGERIE</t>
  </si>
  <si>
    <t>PERFECTIONNEMENT AUX TECHNIQUES PROFESSIONNELLES DE COIFFURE</t>
  </si>
  <si>
    <t>PERFECTIONNEMENT AUX TECHNIQUES PROFESSIONNELLES DE FLEURISTE</t>
  </si>
  <si>
    <t>PERFECTIONNEMENT AUX TECHNIQUES PROFESSIONNELLES DE PATISSERIE</t>
  </si>
  <si>
    <t>PERFECTIONNEMENT AUX TECHNIQUES PROFESSIONNELLES DE BOUCHERIE</t>
  </si>
  <si>
    <t>PERFECTIONNEMENT AUX TECHNIQUES PROFESSIONNELLES DE CHARCUTIER-TRAITEUR</t>
  </si>
  <si>
    <t>PERFECTIONNEMENT ENTREPREUNARIAL DEDIE AUX ARTISANS D'ART</t>
  </si>
  <si>
    <t>L’indispensable pour devenir formateur de manière occasionnelle</t>
  </si>
  <si>
    <t>CFAO Prothèse dentaire - Niveau 1</t>
  </si>
  <si>
    <t>CFAO Prothèse dentaire - Niveau 2</t>
  </si>
  <si>
    <t>Perfectionnement des jurys BM III Coiffure</t>
  </si>
  <si>
    <t>Mettre en oeuvre la technique du boutis</t>
  </si>
  <si>
    <t>Module 2 - La connaissance des dispositifs ADAS, radars, caméras et détecteurs</t>
  </si>
  <si>
    <t>Module 3 - Les architectures de véhicules électriques et hybrides</t>
  </si>
  <si>
    <t>Module 4 - Diagnostic et maintenance d'un système de traction électrique</t>
  </si>
  <si>
    <t>Module 5 - Identifier les batteries de traction</t>
  </si>
  <si>
    <t>Module 6 - Les moteurs électriques</t>
  </si>
  <si>
    <t>Module 7-1 - L'électricité et l'électronique - niveau 1</t>
  </si>
  <si>
    <t>Module 7-2 - L'électricité et l'électronique - niveau 2</t>
  </si>
  <si>
    <t>Module 8-1 - Habilitation électrique B2VL BCL</t>
  </si>
  <si>
    <t>Module 8-2 - Habilitation électrique B2VL BCL - Recyclage</t>
  </si>
  <si>
    <t>Module 8-3 - Habilitation électrique TST BT</t>
  </si>
  <si>
    <t>Module 8-4 - Habilitation électrique TST BT - Recyclage</t>
  </si>
  <si>
    <t>Module 9 - Le pneumatique</t>
  </si>
  <si>
    <t>Module 11 - La climatisation</t>
  </si>
  <si>
    <t>Perfectionnement et préparation au CAP Boulanger</t>
  </si>
  <si>
    <t>Gamme de pâtisserie 100% faite maison</t>
  </si>
  <si>
    <t>CONSTRUIRE un dispositif sur mesure en orthopedie dento-faciale</t>
  </si>
  <si>
    <t>Total Formations techniques et métiers</t>
  </si>
  <si>
    <t>Total autres formations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</si>
</sst>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b/>
      <i/>
      <sz val="9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name val="Verdana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A7202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3" fontId="8" fillId="2" borderId="8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Continuous" vertical="center"/>
    </xf>
    <xf numFmtId="0" fontId="10" fillId="2" borderId="7" xfId="0" applyFont="1" applyFill="1" applyBorder="1" applyAlignment="1">
      <alignment horizontal="centerContinuous" vertical="center"/>
    </xf>
    <xf numFmtId="0" fontId="10" fillId="2" borderId="2" xfId="0" applyFont="1" applyFill="1" applyBorder="1" applyAlignment="1">
      <alignment horizontal="centerContinuous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 wrapText="1"/>
    </xf>
    <xf numFmtId="0" fontId="10" fillId="2" borderId="11" xfId="0" applyFont="1" applyFill="1" applyBorder="1" applyAlignment="1">
      <alignment horizontal="centerContinuous" vertical="center" wrapText="1"/>
    </xf>
    <xf numFmtId="0" fontId="10" fillId="2" borderId="9" xfId="0" applyFont="1" applyFill="1" applyBorder="1" applyAlignment="1">
      <alignment horizontal="centerContinuous" vertical="center" wrapText="1"/>
    </xf>
    <xf numFmtId="0" fontId="6" fillId="0" borderId="0" xfId="0" applyFont="1"/>
    <xf numFmtId="0" fontId="14" fillId="3" borderId="12" xfId="0" applyFont="1" applyFill="1" applyBorder="1" applyAlignment="1">
      <alignment horizontal="centerContinuous" vertical="center" wrapText="1"/>
    </xf>
    <xf numFmtId="0" fontId="3" fillId="3" borderId="12" xfId="0" applyFont="1" applyFill="1" applyBorder="1" applyAlignment="1">
      <alignment horizontal="centerContinuous" vertical="center"/>
    </xf>
    <xf numFmtId="0" fontId="14" fillId="3" borderId="2" xfId="0" applyFont="1" applyFill="1" applyBorder="1" applyAlignment="1">
      <alignment horizontal="centerContinuous" vertical="center" wrapText="1"/>
    </xf>
    <xf numFmtId="0" fontId="14" fillId="3" borderId="4" xfId="0" applyFont="1" applyFill="1" applyBorder="1" applyAlignment="1">
      <alignment horizontal="centerContinuous" vertical="center" wrapText="1"/>
    </xf>
    <xf numFmtId="0" fontId="9" fillId="2" borderId="1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0" fontId="2" fillId="4" borderId="0" xfId="1" applyFill="1"/>
    <xf numFmtId="0" fontId="8" fillId="2" borderId="4" xfId="0" applyFont="1" applyFill="1" applyBorder="1" applyAlignment="1">
      <alignment horizontal="centerContinuous" vertical="center" wrapText="1"/>
    </xf>
    <xf numFmtId="0" fontId="3" fillId="4" borderId="2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0" fontId="2" fillId="0" borderId="0" xfId="1"/>
    <xf numFmtId="0" fontId="16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3" fontId="4" fillId="0" borderId="2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64" fontId="18" fillId="3" borderId="2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5" fillId="7" borderId="15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6" xfId="0" applyFont="1" applyBorder="1"/>
    <xf numFmtId="0" fontId="3" fillId="0" borderId="18" xfId="0" applyFont="1" applyBorder="1" applyAlignment="1">
      <alignment horizontal="left"/>
    </xf>
    <xf numFmtId="0" fontId="25" fillId="8" borderId="18" xfId="0" applyFont="1" applyFill="1" applyBorder="1" applyAlignment="1">
      <alignment wrapText="1"/>
    </xf>
    <xf numFmtId="0" fontId="25" fillId="8" borderId="20" xfId="0" applyFont="1" applyFill="1" applyBorder="1" applyAlignment="1">
      <alignment wrapText="1"/>
    </xf>
    <xf numFmtId="0" fontId="5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2" fillId="3" borderId="14" xfId="0" applyFont="1" applyFill="1" applyBorder="1" applyAlignment="1">
      <alignment horizontal="center" vertical="center" wrapText="1"/>
    </xf>
    <xf numFmtId="164" fontId="14" fillId="0" borderId="16" xfId="0" applyNumberFormat="1" applyFont="1" applyBorder="1" applyAlignment="1">
      <alignment vertical="center"/>
    </xf>
    <xf numFmtId="164" fontId="14" fillId="0" borderId="10" xfId="0" applyNumberFormat="1" applyFont="1" applyBorder="1" applyAlignment="1">
      <alignment vertical="center"/>
    </xf>
    <xf numFmtId="164" fontId="13" fillId="3" borderId="10" xfId="0" applyNumberFormat="1" applyFont="1" applyFill="1" applyBorder="1" applyAlignment="1">
      <alignment vertical="center"/>
    </xf>
    <xf numFmtId="164" fontId="14" fillId="0" borderId="17" xfId="0" applyNumberFormat="1" applyFont="1" applyBorder="1" applyAlignment="1">
      <alignment vertical="center"/>
    </xf>
    <xf numFmtId="164" fontId="14" fillId="0" borderId="18" xfId="0" applyNumberFormat="1" applyFont="1" applyBorder="1" applyAlignment="1">
      <alignment vertical="center"/>
    </xf>
    <xf numFmtId="164" fontId="14" fillId="0" borderId="19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3" fillId="3" borderId="5" xfId="0" applyNumberFormat="1" applyFont="1" applyFill="1" applyBorder="1" applyAlignment="1">
      <alignment vertical="center"/>
    </xf>
    <xf numFmtId="0" fontId="24" fillId="5" borderId="22" xfId="0" applyFont="1" applyFill="1" applyBorder="1" applyAlignment="1">
      <alignment horizontal="right" vertical="center" wrapText="1"/>
    </xf>
    <xf numFmtId="0" fontId="17" fillId="5" borderId="23" xfId="0" applyFont="1" applyFill="1" applyBorder="1" applyAlignment="1">
      <alignment vertical="center"/>
    </xf>
    <xf numFmtId="0" fontId="17" fillId="5" borderId="15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164" fontId="23" fillId="5" borderId="22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18" fillId="3" borderId="10" xfId="0" applyNumberFormat="1" applyFont="1" applyFill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4" fontId="18" fillId="3" borderId="6" xfId="0" applyNumberFormat="1" applyFont="1" applyFill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0" fontId="20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3" fontId="24" fillId="5" borderId="23" xfId="0" applyNumberFormat="1" applyFont="1" applyFill="1" applyBorder="1" applyAlignment="1">
      <alignment vertical="center"/>
    </xf>
    <xf numFmtId="3" fontId="4" fillId="6" borderId="6" xfId="0" applyNumberFormat="1" applyFont="1" applyFill="1" applyBorder="1" applyAlignment="1">
      <alignment vertical="center"/>
    </xf>
    <xf numFmtId="164" fontId="7" fillId="0" borderId="28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8" fillId="3" borderId="5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0" fontId="4" fillId="6" borderId="29" xfId="0" applyFont="1" applyFill="1" applyBorder="1" applyAlignment="1">
      <alignment horizontal="left" vertical="center" wrapText="1"/>
    </xf>
    <xf numFmtId="3" fontId="4" fillId="6" borderId="2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18" fillId="3" borderId="4" xfId="0" applyNumberFormat="1" applyFont="1" applyFill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164" fontId="18" fillId="3" borderId="23" xfId="0" applyNumberFormat="1" applyFont="1" applyFill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3" fontId="4" fillId="6" borderId="4" xfId="0" applyNumberFormat="1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6" fillId="0" borderId="25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21" fillId="0" borderId="27" xfId="0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32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31" fillId="5" borderId="22" xfId="0" applyFont="1" applyFill="1" applyBorder="1" applyAlignment="1">
      <alignment horizontal="right" vertical="center" wrapText="1"/>
    </xf>
    <xf numFmtId="3" fontId="4" fillId="5" borderId="23" xfId="0" applyNumberFormat="1" applyFont="1" applyFill="1" applyBorder="1" applyAlignment="1">
      <alignment vertical="center"/>
    </xf>
    <xf numFmtId="164" fontId="7" fillId="5" borderId="23" xfId="0" applyNumberFormat="1" applyFont="1" applyFill="1" applyBorder="1" applyAlignment="1">
      <alignment vertical="center"/>
    </xf>
    <xf numFmtId="164" fontId="7" fillId="5" borderId="24" xfId="0" applyNumberFormat="1" applyFont="1" applyFill="1" applyBorder="1" applyAlignment="1">
      <alignment vertical="center"/>
    </xf>
    <xf numFmtId="0" fontId="26" fillId="0" borderId="27" xfId="0" applyFont="1" applyBorder="1" applyAlignment="1">
      <alignment horizontal="left" vertical="center" wrapText="1"/>
    </xf>
    <xf numFmtId="0" fontId="3" fillId="8" borderId="18" xfId="0" applyFont="1" applyFill="1" applyBorder="1" applyAlignment="1">
      <alignment wrapText="1"/>
    </xf>
    <xf numFmtId="0" fontId="29" fillId="6" borderId="34" xfId="0" applyFont="1" applyFill="1" applyBorder="1" applyAlignment="1">
      <alignment horizontal="left" vertical="center" wrapText="1"/>
    </xf>
    <xf numFmtId="0" fontId="29" fillId="6" borderId="13" xfId="0" applyFont="1" applyFill="1" applyBorder="1" applyAlignment="1">
      <alignment horizontal="left" vertical="center" wrapText="1"/>
    </xf>
    <xf numFmtId="0" fontId="29" fillId="6" borderId="31" xfId="0" applyFont="1" applyFill="1" applyBorder="1" applyAlignment="1">
      <alignment horizontal="left" vertical="center" wrapText="1"/>
    </xf>
    <xf numFmtId="0" fontId="29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32" fillId="6" borderId="31" xfId="0" applyFont="1" applyFill="1" applyBorder="1" applyAlignment="1">
      <alignment horizontal="left" vertical="center" wrapText="1"/>
    </xf>
    <xf numFmtId="0" fontId="32" fillId="6" borderId="3" xfId="0" applyFont="1" applyFill="1" applyBorder="1" applyAlignment="1">
      <alignment horizontal="left" vertical="center" wrapText="1"/>
    </xf>
    <xf numFmtId="0" fontId="32" fillId="6" borderId="30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32" fillId="6" borderId="29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wrapText="1"/>
    </xf>
    <xf numFmtId="0" fontId="3" fillId="0" borderId="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64" fontId="14" fillId="0" borderId="25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13" fillId="3" borderId="4" xfId="0" applyNumberFormat="1" applyFont="1" applyFill="1" applyBorder="1" applyAlignment="1">
      <alignment vertical="center"/>
    </xf>
    <xf numFmtId="164" fontId="14" fillId="0" borderId="26" xfId="0" applyNumberFormat="1" applyFont="1" applyBorder="1" applyAlignment="1">
      <alignment vertical="center"/>
    </xf>
    <xf numFmtId="164" fontId="14" fillId="0" borderId="27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vertical="center"/>
    </xf>
    <xf numFmtId="164" fontId="13" fillId="3" borderId="6" xfId="0" applyNumberFormat="1" applyFont="1" applyFill="1" applyBorder="1" applyAlignment="1">
      <alignment vertical="center"/>
    </xf>
    <xf numFmtId="164" fontId="14" fillId="0" borderId="28" xfId="0" applyNumberFormat="1" applyFont="1" applyBorder="1" applyAlignment="1">
      <alignment vertical="center"/>
    </xf>
    <xf numFmtId="164" fontId="14" fillId="0" borderId="23" xfId="0" applyNumberFormat="1" applyFont="1" applyBorder="1" applyAlignment="1">
      <alignment vertical="center"/>
    </xf>
    <xf numFmtId="164" fontId="13" fillId="3" borderId="23" xfId="0" applyNumberFormat="1" applyFont="1" applyFill="1" applyBorder="1" applyAlignment="1">
      <alignment vertical="center"/>
    </xf>
    <xf numFmtId="164" fontId="14" fillId="0" borderId="24" xfId="0" applyNumberFormat="1" applyFont="1" applyBorder="1" applyAlignment="1">
      <alignment vertical="center"/>
    </xf>
    <xf numFmtId="164" fontId="14" fillId="0" borderId="22" xfId="0" applyNumberFormat="1" applyFont="1" applyBorder="1" applyAlignment="1">
      <alignment vertical="center"/>
    </xf>
    <xf numFmtId="164" fontId="14" fillId="0" borderId="32" xfId="0" applyNumberFormat="1" applyFont="1" applyBorder="1" applyAlignment="1">
      <alignment vertical="center"/>
    </xf>
    <xf numFmtId="164" fontId="14" fillId="0" borderId="33" xfId="0" applyNumberFormat="1" applyFont="1" applyBorder="1" applyAlignment="1">
      <alignment vertical="center"/>
    </xf>
    <xf numFmtId="0" fontId="3" fillId="9" borderId="18" xfId="0" applyFont="1" applyFill="1" applyBorder="1" applyAlignment="1">
      <alignment vertical="center" wrapText="1"/>
    </xf>
    <xf numFmtId="0" fontId="3" fillId="9" borderId="27" xfId="0" applyFont="1" applyFill="1" applyBorder="1" applyAlignment="1">
      <alignment vertical="center" wrapText="1"/>
    </xf>
    <xf numFmtId="0" fontId="3" fillId="9" borderId="25" xfId="0" applyFont="1" applyFill="1" applyBorder="1" applyAlignment="1">
      <alignment vertical="center" wrapText="1"/>
    </xf>
    <xf numFmtId="0" fontId="30" fillId="9" borderId="18" xfId="0" applyFont="1" applyFill="1" applyBorder="1" applyAlignment="1">
      <alignment vertical="center" wrapText="1"/>
    </xf>
    <xf numFmtId="0" fontId="0" fillId="0" borderId="29" xfId="0" applyBorder="1" applyAlignment="1">
      <alignment vertical="center"/>
    </xf>
    <xf numFmtId="3" fontId="4" fillId="6" borderId="3" xfId="0" applyNumberFormat="1" applyFont="1" applyFill="1" applyBorder="1" applyAlignment="1">
      <alignment vertical="center"/>
    </xf>
    <xf numFmtId="3" fontId="4" fillId="6" borderId="11" xfId="0" applyNumberFormat="1" applyFont="1" applyFill="1" applyBorder="1" applyAlignment="1">
      <alignment vertical="center"/>
    </xf>
    <xf numFmtId="0" fontId="4" fillId="9" borderId="18" xfId="0" applyFont="1" applyFill="1" applyBorder="1" applyAlignment="1">
      <alignment horizontal="left" vertical="center" wrapText="1"/>
    </xf>
    <xf numFmtId="0" fontId="26" fillId="9" borderId="18" xfId="0" applyFont="1" applyFill="1" applyBorder="1" applyAlignment="1">
      <alignment horizontal="left" vertical="center" wrapText="1"/>
    </xf>
    <xf numFmtId="0" fontId="26" fillId="9" borderId="25" xfId="0" applyFont="1" applyFill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3" fontId="7" fillId="6" borderId="2" xfId="0" applyNumberFormat="1" applyFont="1" applyFill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urcentage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FFCC"/>
      <color rgb="FFA72024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0</xdr:col>
      <xdr:colOff>720143</xdr:colOff>
      <xdr:row>1</xdr:row>
      <xdr:rowOff>182167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60960"/>
          <a:ext cx="609653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38101</xdr:rowOff>
    </xdr:from>
    <xdr:to>
      <xdr:col>0</xdr:col>
      <xdr:colOff>655319</xdr:colOff>
      <xdr:row>1</xdr:row>
      <xdr:rowOff>358189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167641"/>
          <a:ext cx="632459" cy="655368"/>
        </a:xfrm>
        <a:prstGeom prst="rect">
          <a:avLst/>
        </a:prstGeom>
      </xdr:spPr>
    </xdr:pic>
    <xdr:clientData/>
  </xdr:twoCellAnchor>
  <xdr:oneCellAnchor>
    <xdr:from>
      <xdr:col>0</xdr:col>
      <xdr:colOff>175261</xdr:colOff>
      <xdr:row>7</xdr:row>
      <xdr:rowOff>45721</xdr:rowOff>
    </xdr:from>
    <xdr:ext cx="541020" cy="560617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1" y="1798321"/>
          <a:ext cx="541020" cy="56061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0</xdr:col>
      <xdr:colOff>720143</xdr:colOff>
      <xdr:row>1</xdr:row>
      <xdr:rowOff>185977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60960"/>
          <a:ext cx="609653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f.moncompteformation.gouv.fr/espace-prive/htm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0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79" sqref="K79"/>
    </sheetView>
  </sheetViews>
  <sheetFormatPr baseColWidth="10" defaultColWidth="11.42578125" defaultRowHeight="15" x14ac:dyDescent="0.25"/>
  <cols>
    <col min="1" max="1" width="57.140625" customWidth="1"/>
    <col min="2" max="2" width="7.7109375" style="1" customWidth="1"/>
    <col min="3" max="4" width="7.28515625" customWidth="1"/>
    <col min="5" max="8" width="7.28515625" style="1" customWidth="1"/>
    <col min="9" max="11" width="7.28515625" customWidth="1"/>
    <col min="12" max="12" width="9.5703125" customWidth="1"/>
    <col min="13" max="16" width="7.28515625" customWidth="1"/>
    <col min="17" max="18" width="1.28515625" customWidth="1"/>
    <col min="19" max="19" width="10.42578125" customWidth="1"/>
    <col min="20" max="21" width="8.5703125" customWidth="1"/>
    <col min="22" max="23" width="10.7109375" customWidth="1"/>
    <col min="24" max="24" width="8.5703125" customWidth="1"/>
    <col min="25" max="25" width="10.7109375" customWidth="1"/>
    <col min="26" max="26" width="8.5703125" customWidth="1"/>
    <col min="27" max="27" width="10.7109375" customWidth="1"/>
    <col min="28" max="28" width="1.28515625" customWidth="1"/>
  </cols>
  <sheetData>
    <row r="1" spans="1:27" ht="36.75" customHeight="1" x14ac:dyDescent="0.25">
      <c r="A1" s="4" t="s">
        <v>2</v>
      </c>
      <c r="B1" s="173" t="s">
        <v>3</v>
      </c>
      <c r="C1" s="5" t="s">
        <v>4</v>
      </c>
      <c r="D1" s="6"/>
      <c r="E1" s="175" t="s">
        <v>5</v>
      </c>
      <c r="F1" s="176"/>
      <c r="G1" s="176"/>
      <c r="H1" s="177"/>
      <c r="I1" s="9" t="s">
        <v>6</v>
      </c>
      <c r="J1" s="10"/>
      <c r="K1" s="10"/>
      <c r="L1" s="11"/>
      <c r="M1" s="9" t="s">
        <v>7</v>
      </c>
      <c r="N1" s="10"/>
      <c r="O1" s="10"/>
      <c r="P1" s="11"/>
      <c r="Q1" s="13"/>
      <c r="R1" s="13"/>
      <c r="S1" s="171" t="s">
        <v>8</v>
      </c>
      <c r="T1" s="171" t="s">
        <v>9</v>
      </c>
      <c r="U1" s="14" t="s">
        <v>5</v>
      </c>
      <c r="V1" s="15"/>
      <c r="W1" s="15"/>
      <c r="X1" s="17" t="s">
        <v>10</v>
      </c>
      <c r="Y1" s="16"/>
      <c r="Z1" s="17"/>
      <c r="AA1" s="16"/>
    </row>
    <row r="2" spans="1:27" ht="54.75" customHeight="1" x14ac:dyDescent="0.25">
      <c r="A2" s="18" t="s">
        <v>11</v>
      </c>
      <c r="B2" s="174"/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20" t="s">
        <v>18</v>
      </c>
      <c r="J2" s="21" t="s">
        <v>19</v>
      </c>
      <c r="K2" s="21" t="s">
        <v>20</v>
      </c>
      <c r="L2" s="21" t="s">
        <v>17</v>
      </c>
      <c r="M2" s="20" t="s">
        <v>18</v>
      </c>
      <c r="N2" s="21" t="s">
        <v>19</v>
      </c>
      <c r="O2" s="21" t="s">
        <v>20</v>
      </c>
      <c r="P2" s="21" t="s">
        <v>17</v>
      </c>
      <c r="Q2" s="13"/>
      <c r="R2" s="13"/>
      <c r="S2" s="172"/>
      <c r="T2" s="172"/>
      <c r="U2" s="63" t="s">
        <v>1</v>
      </c>
      <c r="V2" s="43" t="s">
        <v>0</v>
      </c>
      <c r="W2" s="43" t="s">
        <v>21</v>
      </c>
      <c r="X2" s="19" t="s">
        <v>1</v>
      </c>
      <c r="Y2" s="25" t="s">
        <v>22</v>
      </c>
      <c r="Z2" s="19" t="s">
        <v>1</v>
      </c>
      <c r="AA2" s="25" t="s">
        <v>23</v>
      </c>
    </row>
    <row r="3" spans="1:27" s="1" customFormat="1" ht="40.5" customHeight="1" thickTop="1" x14ac:dyDescent="0.25">
      <c r="A3" s="127" t="s">
        <v>24</v>
      </c>
      <c r="B3" s="52">
        <v>12</v>
      </c>
      <c r="C3" s="52">
        <v>11</v>
      </c>
      <c r="D3" s="52">
        <v>10</v>
      </c>
      <c r="E3" s="52"/>
      <c r="F3" s="52"/>
      <c r="G3" s="52"/>
      <c r="H3" s="52"/>
      <c r="I3" s="52"/>
      <c r="J3" s="52"/>
      <c r="K3" s="52"/>
      <c r="L3" s="52"/>
      <c r="M3" s="52">
        <v>6</v>
      </c>
      <c r="N3" s="52">
        <v>1</v>
      </c>
      <c r="O3" s="52"/>
      <c r="P3" s="53">
        <v>5</v>
      </c>
      <c r="Q3" s="51"/>
      <c r="R3" s="61"/>
      <c r="S3" s="64">
        <f t="shared" ref="S3:S66" si="0">IF($B3=0,"",C3/$B3)</f>
        <v>0.91666666666666663</v>
      </c>
      <c r="T3" s="65">
        <f t="shared" ref="T3:T66" si="1">IF($C3=0,"",D3/$C3)</f>
        <v>0.90909090909090906</v>
      </c>
      <c r="U3" s="66" t="str">
        <f t="shared" ref="U3:U66" si="2">IF((E3+G3+H3)=0,"",1-(H3/(E3+G3+H3)))</f>
        <v/>
      </c>
      <c r="V3" s="65" t="str">
        <f t="shared" ref="V3:V66" si="3">IF(($E3+$G3)=0,"",E3/($E3+$G3))</f>
        <v/>
      </c>
      <c r="W3" s="65" t="str">
        <f t="shared" ref="W3:W66" si="4">IF(($E3+$G3)=0,"",F3/($E3))</f>
        <v/>
      </c>
      <c r="X3" s="66" t="str">
        <f t="shared" ref="X3:X66" si="5">IF((I3+J3+K3+L3)=0,"",1-(L3/(I3+J3+K3+L3)))</f>
        <v/>
      </c>
      <c r="Y3" s="65" t="str">
        <f t="shared" ref="Y3:Y66" si="6">IF((I3+J3+K3)=0,"",(I3+J3)/(I3+J3+K3))</f>
        <v/>
      </c>
      <c r="Z3" s="66">
        <f t="shared" ref="Z3:Z66" si="7">IF((M3+N3+O3+P3)=0,"",1-(P3/(M3+N3+O3+P3)))</f>
        <v>0.58333333333333326</v>
      </c>
      <c r="AA3" s="67">
        <f t="shared" ref="AA3:AA66" si="8">IF((M3+N3+O3)=0,"",(N3+M3)/(M3+N3+O3))</f>
        <v>1</v>
      </c>
    </row>
    <row r="4" spans="1:27" s="1" customFormat="1" ht="44.25" customHeight="1" x14ac:dyDescent="0.25">
      <c r="A4" s="128" t="s">
        <v>25</v>
      </c>
      <c r="B4" s="3">
        <v>12</v>
      </c>
      <c r="C4" s="3">
        <v>11</v>
      </c>
      <c r="D4" s="3">
        <v>11</v>
      </c>
      <c r="E4" s="3"/>
      <c r="F4" s="3"/>
      <c r="G4" s="3"/>
      <c r="H4" s="3"/>
      <c r="I4" s="3">
        <v>7</v>
      </c>
      <c r="J4" s="3">
        <v>4</v>
      </c>
      <c r="K4" s="3">
        <v>0</v>
      </c>
      <c r="L4" s="3">
        <v>1</v>
      </c>
      <c r="M4" s="3"/>
      <c r="N4" s="3"/>
      <c r="O4" s="3"/>
      <c r="P4" s="49"/>
      <c r="Q4" s="51"/>
      <c r="R4" s="61"/>
      <c r="S4" s="68">
        <f t="shared" si="0"/>
        <v>0.91666666666666663</v>
      </c>
      <c r="T4" s="40">
        <f t="shared" si="1"/>
        <v>1</v>
      </c>
      <c r="U4" s="23" t="str">
        <f t="shared" si="2"/>
        <v/>
      </c>
      <c r="V4" s="40" t="str">
        <f t="shared" si="3"/>
        <v/>
      </c>
      <c r="W4" s="40" t="str">
        <f t="shared" si="4"/>
        <v/>
      </c>
      <c r="X4" s="23">
        <f t="shared" si="5"/>
        <v>0.91666666666666663</v>
      </c>
      <c r="Y4" s="40">
        <f t="shared" si="6"/>
        <v>1</v>
      </c>
      <c r="Z4" s="23" t="str">
        <f t="shared" si="7"/>
        <v/>
      </c>
      <c r="AA4" s="69" t="str">
        <f t="shared" si="8"/>
        <v/>
      </c>
    </row>
    <row r="5" spans="1:27" s="1" customFormat="1" ht="36.75" customHeight="1" x14ac:dyDescent="0.25">
      <c r="A5" s="129" t="s">
        <v>26</v>
      </c>
      <c r="B5" s="3">
        <v>12</v>
      </c>
      <c r="C5" s="3">
        <v>11</v>
      </c>
      <c r="D5" s="3">
        <v>10</v>
      </c>
      <c r="E5" s="3"/>
      <c r="F5" s="3"/>
      <c r="G5" s="3"/>
      <c r="H5" s="3"/>
      <c r="I5" s="3">
        <v>4</v>
      </c>
      <c r="J5" s="3">
        <v>7</v>
      </c>
      <c r="K5" s="3">
        <v>0</v>
      </c>
      <c r="L5" s="3">
        <v>1</v>
      </c>
      <c r="M5" s="3"/>
      <c r="N5" s="3"/>
      <c r="O5" s="3"/>
      <c r="P5" s="49"/>
      <c r="Q5" s="51"/>
      <c r="R5" s="61"/>
      <c r="S5" s="68">
        <f t="shared" si="0"/>
        <v>0.91666666666666663</v>
      </c>
      <c r="T5" s="40">
        <f t="shared" si="1"/>
        <v>0.90909090909090906</v>
      </c>
      <c r="U5" s="23" t="str">
        <f t="shared" si="2"/>
        <v/>
      </c>
      <c r="V5" s="40" t="str">
        <f t="shared" si="3"/>
        <v/>
      </c>
      <c r="W5" s="40" t="str">
        <f t="shared" si="4"/>
        <v/>
      </c>
      <c r="X5" s="23">
        <f t="shared" si="5"/>
        <v>0.91666666666666663</v>
      </c>
      <c r="Y5" s="40">
        <f t="shared" si="6"/>
        <v>1</v>
      </c>
      <c r="Z5" s="23" t="str">
        <f t="shared" si="7"/>
        <v/>
      </c>
      <c r="AA5" s="69" t="str">
        <f t="shared" si="8"/>
        <v/>
      </c>
    </row>
    <row r="6" spans="1:27" s="1" customFormat="1" ht="36.75" customHeight="1" x14ac:dyDescent="0.25">
      <c r="A6" s="129" t="s">
        <v>27</v>
      </c>
      <c r="B6" s="3">
        <v>12</v>
      </c>
      <c r="C6" s="3">
        <v>11</v>
      </c>
      <c r="D6" s="3">
        <v>11</v>
      </c>
      <c r="E6" s="3"/>
      <c r="F6" s="3"/>
      <c r="G6" s="3"/>
      <c r="H6" s="3"/>
      <c r="I6" s="3">
        <v>6</v>
      </c>
      <c r="J6" s="3">
        <v>5</v>
      </c>
      <c r="K6" s="3">
        <v>0</v>
      </c>
      <c r="L6" s="3">
        <v>1</v>
      </c>
      <c r="M6" s="3"/>
      <c r="N6" s="3"/>
      <c r="O6" s="3"/>
      <c r="P6" s="49"/>
      <c r="Q6" s="51"/>
      <c r="R6" s="61"/>
      <c r="S6" s="68">
        <f t="shared" si="0"/>
        <v>0.91666666666666663</v>
      </c>
      <c r="T6" s="40">
        <f t="shared" si="1"/>
        <v>1</v>
      </c>
      <c r="U6" s="23" t="str">
        <f t="shared" si="2"/>
        <v/>
      </c>
      <c r="V6" s="40" t="str">
        <f t="shared" si="3"/>
        <v/>
      </c>
      <c r="W6" s="40" t="str">
        <f t="shared" si="4"/>
        <v/>
      </c>
      <c r="X6" s="23">
        <f t="shared" si="5"/>
        <v>0.91666666666666663</v>
      </c>
      <c r="Y6" s="40">
        <f t="shared" si="6"/>
        <v>1</v>
      </c>
      <c r="Z6" s="23" t="str">
        <f t="shared" si="7"/>
        <v/>
      </c>
      <c r="AA6" s="69" t="str">
        <f t="shared" si="8"/>
        <v/>
      </c>
    </row>
    <row r="7" spans="1:27" s="1" customFormat="1" ht="36.75" customHeight="1" x14ac:dyDescent="0.25">
      <c r="A7" s="129" t="s">
        <v>28</v>
      </c>
      <c r="B7" s="3">
        <v>12</v>
      </c>
      <c r="C7" s="3">
        <v>11</v>
      </c>
      <c r="D7" s="3">
        <v>11</v>
      </c>
      <c r="E7" s="3"/>
      <c r="F7" s="3"/>
      <c r="G7" s="3"/>
      <c r="H7" s="3"/>
      <c r="I7" s="3">
        <v>8</v>
      </c>
      <c r="J7" s="3">
        <v>3</v>
      </c>
      <c r="K7" s="3">
        <v>0</v>
      </c>
      <c r="L7" s="3">
        <v>1</v>
      </c>
      <c r="M7" s="3"/>
      <c r="N7" s="3"/>
      <c r="O7" s="3"/>
      <c r="P7" s="49"/>
      <c r="Q7" s="51"/>
      <c r="R7" s="61"/>
      <c r="S7" s="68">
        <f t="shared" si="0"/>
        <v>0.91666666666666663</v>
      </c>
      <c r="T7" s="40">
        <f t="shared" si="1"/>
        <v>1</v>
      </c>
      <c r="U7" s="23" t="str">
        <f t="shared" si="2"/>
        <v/>
      </c>
      <c r="V7" s="40" t="str">
        <f t="shared" si="3"/>
        <v/>
      </c>
      <c r="W7" s="40" t="str">
        <f t="shared" si="4"/>
        <v/>
      </c>
      <c r="X7" s="23">
        <f t="shared" si="5"/>
        <v>0.91666666666666663</v>
      </c>
      <c r="Y7" s="40">
        <f t="shared" si="6"/>
        <v>1</v>
      </c>
      <c r="Z7" s="23" t="str">
        <f t="shared" si="7"/>
        <v/>
      </c>
      <c r="AA7" s="69" t="str">
        <f t="shared" si="8"/>
        <v/>
      </c>
    </row>
    <row r="8" spans="1:27" s="1" customFormat="1" ht="36.75" customHeight="1" x14ac:dyDescent="0.25">
      <c r="A8" s="129" t="s">
        <v>29</v>
      </c>
      <c r="B8" s="3">
        <v>12</v>
      </c>
      <c r="C8" s="3">
        <v>11</v>
      </c>
      <c r="D8" s="3">
        <v>11</v>
      </c>
      <c r="E8" s="3"/>
      <c r="F8" s="3"/>
      <c r="G8" s="3"/>
      <c r="H8" s="3"/>
      <c r="I8" s="3">
        <v>7</v>
      </c>
      <c r="J8" s="3">
        <v>4</v>
      </c>
      <c r="K8" s="3">
        <v>0</v>
      </c>
      <c r="L8" s="3">
        <v>1</v>
      </c>
      <c r="M8" s="3"/>
      <c r="N8" s="3"/>
      <c r="O8" s="3"/>
      <c r="P8" s="49"/>
      <c r="Q8" s="51"/>
      <c r="R8" s="61"/>
      <c r="S8" s="68">
        <f t="shared" si="0"/>
        <v>0.91666666666666663</v>
      </c>
      <c r="T8" s="40">
        <f t="shared" si="1"/>
        <v>1</v>
      </c>
      <c r="U8" s="23" t="str">
        <f t="shared" si="2"/>
        <v/>
      </c>
      <c r="V8" s="40" t="str">
        <f t="shared" si="3"/>
        <v/>
      </c>
      <c r="W8" s="40" t="str">
        <f t="shared" si="4"/>
        <v/>
      </c>
      <c r="X8" s="23">
        <f t="shared" si="5"/>
        <v>0.91666666666666663</v>
      </c>
      <c r="Y8" s="40">
        <f t="shared" si="6"/>
        <v>1</v>
      </c>
      <c r="Z8" s="23" t="str">
        <f t="shared" si="7"/>
        <v/>
      </c>
      <c r="AA8" s="69" t="str">
        <f t="shared" si="8"/>
        <v/>
      </c>
    </row>
    <row r="9" spans="1:27" s="1" customFormat="1" ht="36.75" customHeight="1" x14ac:dyDescent="0.25">
      <c r="A9" s="130" t="s">
        <v>30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9"/>
      <c r="Q9" s="51"/>
      <c r="R9" s="61"/>
      <c r="S9" s="68" t="str">
        <f t="shared" si="0"/>
        <v/>
      </c>
      <c r="T9" s="40" t="str">
        <f t="shared" si="1"/>
        <v/>
      </c>
      <c r="U9" s="23" t="str">
        <f t="shared" si="2"/>
        <v/>
      </c>
      <c r="V9" s="40" t="str">
        <f t="shared" si="3"/>
        <v/>
      </c>
      <c r="W9" s="40" t="str">
        <f t="shared" si="4"/>
        <v/>
      </c>
      <c r="X9" s="23" t="str">
        <f t="shared" si="5"/>
        <v/>
      </c>
      <c r="Y9" s="40" t="str">
        <f t="shared" si="6"/>
        <v/>
      </c>
      <c r="Z9" s="23" t="str">
        <f t="shared" si="7"/>
        <v/>
      </c>
      <c r="AA9" s="69" t="str">
        <f t="shared" si="8"/>
        <v/>
      </c>
    </row>
    <row r="10" spans="1:27" s="1" customFormat="1" ht="36.75" customHeight="1" x14ac:dyDescent="0.25">
      <c r="A10" s="130" t="s">
        <v>31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9"/>
      <c r="Q10" s="51"/>
      <c r="R10" s="61"/>
      <c r="S10" s="68" t="str">
        <f t="shared" si="0"/>
        <v/>
      </c>
      <c r="T10" s="40" t="str">
        <f t="shared" si="1"/>
        <v/>
      </c>
      <c r="U10" s="23" t="str">
        <f t="shared" si="2"/>
        <v/>
      </c>
      <c r="V10" s="40" t="str">
        <f t="shared" si="3"/>
        <v/>
      </c>
      <c r="W10" s="40" t="str">
        <f t="shared" si="4"/>
        <v/>
      </c>
      <c r="X10" s="23" t="str">
        <f t="shared" si="5"/>
        <v/>
      </c>
      <c r="Y10" s="40" t="str">
        <f t="shared" si="6"/>
        <v/>
      </c>
      <c r="Z10" s="23" t="str">
        <f t="shared" si="7"/>
        <v/>
      </c>
      <c r="AA10" s="69" t="str">
        <f t="shared" si="8"/>
        <v/>
      </c>
    </row>
    <row r="11" spans="1:27" s="1" customFormat="1" ht="36.75" customHeight="1" x14ac:dyDescent="0.25">
      <c r="A11" s="130" t="s">
        <v>32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9"/>
      <c r="Q11" s="51"/>
      <c r="R11" s="61"/>
      <c r="S11" s="68" t="str">
        <f t="shared" si="0"/>
        <v/>
      </c>
      <c r="T11" s="40" t="str">
        <f t="shared" si="1"/>
        <v/>
      </c>
      <c r="U11" s="23" t="str">
        <f t="shared" si="2"/>
        <v/>
      </c>
      <c r="V11" s="40" t="str">
        <f t="shared" si="3"/>
        <v/>
      </c>
      <c r="W11" s="40" t="str">
        <f t="shared" si="4"/>
        <v/>
      </c>
      <c r="X11" s="23" t="str">
        <f t="shared" si="5"/>
        <v/>
      </c>
      <c r="Y11" s="40" t="str">
        <f t="shared" si="6"/>
        <v/>
      </c>
      <c r="Z11" s="23" t="str">
        <f t="shared" si="7"/>
        <v/>
      </c>
      <c r="AA11" s="69" t="str">
        <f t="shared" si="8"/>
        <v/>
      </c>
    </row>
    <row r="12" spans="1:27" s="1" customFormat="1" ht="36.75" customHeight="1" thickBot="1" x14ac:dyDescent="0.3">
      <c r="A12" s="129" t="s">
        <v>33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9"/>
      <c r="Q12" s="51"/>
      <c r="R12" s="61"/>
      <c r="S12" s="141" t="str">
        <f t="shared" si="0"/>
        <v/>
      </c>
      <c r="T12" s="142" t="str">
        <f t="shared" si="1"/>
        <v/>
      </c>
      <c r="U12" s="143" t="str">
        <f t="shared" si="2"/>
        <v/>
      </c>
      <c r="V12" s="142" t="str">
        <f t="shared" si="3"/>
        <v/>
      </c>
      <c r="W12" s="142" t="str">
        <f t="shared" si="4"/>
        <v/>
      </c>
      <c r="X12" s="143" t="str">
        <f t="shared" si="5"/>
        <v/>
      </c>
      <c r="Y12" s="142" t="str">
        <f t="shared" si="6"/>
        <v/>
      </c>
      <c r="Z12" s="143" t="str">
        <f t="shared" si="7"/>
        <v/>
      </c>
      <c r="AA12" s="144" t="str">
        <f t="shared" si="8"/>
        <v/>
      </c>
    </row>
    <row r="13" spans="1:27" s="1" customFormat="1" ht="13.9" customHeight="1" thickTop="1" thickBot="1" x14ac:dyDescent="0.3">
      <c r="A13" s="72" t="s">
        <v>34</v>
      </c>
      <c r="B13" s="73">
        <f>SUM(B3:B12)</f>
        <v>72</v>
      </c>
      <c r="C13" s="73">
        <f t="shared" ref="C13:P13" si="9">SUM(C3:C12)</f>
        <v>66</v>
      </c>
      <c r="D13" s="73">
        <f t="shared" si="9"/>
        <v>64</v>
      </c>
      <c r="E13" s="73">
        <f t="shared" si="9"/>
        <v>0</v>
      </c>
      <c r="F13" s="73">
        <f t="shared" si="9"/>
        <v>0</v>
      </c>
      <c r="G13" s="73">
        <f t="shared" si="9"/>
        <v>0</v>
      </c>
      <c r="H13" s="73">
        <f t="shared" si="9"/>
        <v>0</v>
      </c>
      <c r="I13" s="73">
        <f t="shared" si="9"/>
        <v>32</v>
      </c>
      <c r="J13" s="73">
        <f t="shared" si="9"/>
        <v>23</v>
      </c>
      <c r="K13" s="73">
        <f t="shared" si="9"/>
        <v>0</v>
      </c>
      <c r="L13" s="73">
        <f t="shared" si="9"/>
        <v>5</v>
      </c>
      <c r="M13" s="73">
        <f t="shared" si="9"/>
        <v>6</v>
      </c>
      <c r="N13" s="73">
        <f t="shared" si="9"/>
        <v>1</v>
      </c>
      <c r="O13" s="73">
        <f t="shared" si="9"/>
        <v>0</v>
      </c>
      <c r="P13" s="73">
        <f t="shared" si="9"/>
        <v>5</v>
      </c>
      <c r="Q13" s="74"/>
      <c r="R13" s="75"/>
      <c r="S13" s="76">
        <f t="shared" si="0"/>
        <v>0.91666666666666663</v>
      </c>
      <c r="T13" s="149">
        <f t="shared" si="1"/>
        <v>0.96969696969696972</v>
      </c>
      <c r="U13" s="150" t="str">
        <f t="shared" si="2"/>
        <v/>
      </c>
      <c r="V13" s="149" t="str">
        <f t="shared" si="3"/>
        <v/>
      </c>
      <c r="W13" s="149" t="str">
        <f t="shared" si="4"/>
        <v/>
      </c>
      <c r="X13" s="150">
        <f t="shared" si="5"/>
        <v>0.91666666666666663</v>
      </c>
      <c r="Y13" s="149">
        <f t="shared" si="6"/>
        <v>1</v>
      </c>
      <c r="Z13" s="150">
        <f t="shared" si="7"/>
        <v>0.58333333333333326</v>
      </c>
      <c r="AA13" s="151">
        <f t="shared" si="8"/>
        <v>1</v>
      </c>
    </row>
    <row r="14" spans="1:27" s="1" customFormat="1" ht="24.95" customHeight="1" thickTop="1" x14ac:dyDescent="0.25">
      <c r="A14" s="131" t="s">
        <v>35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50"/>
      <c r="Q14" s="51"/>
      <c r="R14" s="61"/>
      <c r="S14" s="145" t="str">
        <f t="shared" si="0"/>
        <v/>
      </c>
      <c r="T14" s="146" t="str">
        <f t="shared" si="1"/>
        <v/>
      </c>
      <c r="U14" s="147" t="str">
        <f t="shared" si="2"/>
        <v/>
      </c>
      <c r="V14" s="146" t="str">
        <f t="shared" si="3"/>
        <v/>
      </c>
      <c r="W14" s="146" t="str">
        <f t="shared" si="4"/>
        <v/>
      </c>
      <c r="X14" s="147" t="str">
        <f t="shared" si="5"/>
        <v/>
      </c>
      <c r="Y14" s="146" t="str">
        <f t="shared" si="6"/>
        <v/>
      </c>
      <c r="Z14" s="147" t="str">
        <f t="shared" si="7"/>
        <v/>
      </c>
      <c r="AA14" s="148" t="str">
        <f t="shared" si="8"/>
        <v/>
      </c>
    </row>
    <row r="15" spans="1:27" s="1" customFormat="1" ht="24.95" customHeight="1" x14ac:dyDescent="0.25">
      <c r="A15" s="131" t="s">
        <v>36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50"/>
      <c r="Q15" s="51"/>
      <c r="R15" s="61"/>
      <c r="S15" s="68" t="str">
        <f t="shared" si="0"/>
        <v/>
      </c>
      <c r="T15" s="40" t="str">
        <f t="shared" si="1"/>
        <v/>
      </c>
      <c r="U15" s="23" t="str">
        <f t="shared" si="2"/>
        <v/>
      </c>
      <c r="V15" s="40" t="str">
        <f t="shared" si="3"/>
        <v/>
      </c>
      <c r="W15" s="40" t="str">
        <f t="shared" si="4"/>
        <v/>
      </c>
      <c r="X15" s="23" t="str">
        <f t="shared" si="5"/>
        <v/>
      </c>
      <c r="Y15" s="40" t="str">
        <f t="shared" si="6"/>
        <v/>
      </c>
      <c r="Z15" s="23" t="str">
        <f t="shared" si="7"/>
        <v/>
      </c>
      <c r="AA15" s="69" t="str">
        <f t="shared" si="8"/>
        <v/>
      </c>
    </row>
    <row r="16" spans="1:27" s="1" customFormat="1" ht="24.95" customHeight="1" x14ac:dyDescent="0.25">
      <c r="A16" s="131" t="s">
        <v>37</v>
      </c>
      <c r="B16" s="169">
        <v>1</v>
      </c>
      <c r="C16" s="169">
        <v>1</v>
      </c>
      <c r="D16" s="169">
        <v>1</v>
      </c>
      <c r="E16" s="169">
        <v>1</v>
      </c>
      <c r="F16" s="169">
        <v>1</v>
      </c>
      <c r="G16" s="169"/>
      <c r="H16" s="169"/>
      <c r="I16" s="169"/>
      <c r="J16" s="169">
        <v>1</v>
      </c>
      <c r="K16" s="169"/>
      <c r="L16" s="169"/>
      <c r="M16" s="169"/>
      <c r="N16" s="169"/>
      <c r="O16" s="169"/>
      <c r="P16" s="170"/>
      <c r="Q16" s="51"/>
      <c r="R16" s="61"/>
      <c r="S16" s="68">
        <f t="shared" si="0"/>
        <v>1</v>
      </c>
      <c r="T16" s="40">
        <f t="shared" si="1"/>
        <v>1</v>
      </c>
      <c r="U16" s="23">
        <f t="shared" si="2"/>
        <v>1</v>
      </c>
      <c r="V16" s="40">
        <f t="shared" si="3"/>
        <v>1</v>
      </c>
      <c r="W16" s="40">
        <f t="shared" si="4"/>
        <v>1</v>
      </c>
      <c r="X16" s="23">
        <f t="shared" si="5"/>
        <v>1</v>
      </c>
      <c r="Y16" s="40">
        <f t="shared" si="6"/>
        <v>1</v>
      </c>
      <c r="Z16" s="23" t="str">
        <f t="shared" si="7"/>
        <v/>
      </c>
      <c r="AA16" s="69" t="str">
        <f t="shared" si="8"/>
        <v/>
      </c>
    </row>
    <row r="17" spans="1:27" s="1" customFormat="1" ht="24.95" customHeight="1" x14ac:dyDescent="0.25">
      <c r="A17" s="132" t="s">
        <v>38</v>
      </c>
      <c r="B17" s="39">
        <v>1</v>
      </c>
      <c r="C17" s="39">
        <v>1</v>
      </c>
      <c r="D17" s="39">
        <v>1</v>
      </c>
      <c r="E17" s="39">
        <v>1</v>
      </c>
      <c r="F17" s="39">
        <v>1</v>
      </c>
      <c r="G17" s="39"/>
      <c r="H17" s="39"/>
      <c r="I17" s="39"/>
      <c r="J17" s="39">
        <v>1</v>
      </c>
      <c r="K17" s="39"/>
      <c r="L17" s="39"/>
      <c r="M17" s="39"/>
      <c r="N17" s="39"/>
      <c r="O17" s="39"/>
      <c r="P17" s="48"/>
      <c r="Q17" s="44"/>
      <c r="R17" s="62"/>
      <c r="S17" s="68">
        <f t="shared" si="0"/>
        <v>1</v>
      </c>
      <c r="T17" s="40">
        <f t="shared" si="1"/>
        <v>1</v>
      </c>
      <c r="U17" s="23">
        <f t="shared" si="2"/>
        <v>1</v>
      </c>
      <c r="V17" s="40">
        <f t="shared" si="3"/>
        <v>1</v>
      </c>
      <c r="W17" s="40">
        <f t="shared" si="4"/>
        <v>1</v>
      </c>
      <c r="X17" s="23">
        <f t="shared" si="5"/>
        <v>1</v>
      </c>
      <c r="Y17" s="40">
        <f t="shared" si="6"/>
        <v>1</v>
      </c>
      <c r="Z17" s="23" t="str">
        <f t="shared" si="7"/>
        <v/>
      </c>
      <c r="AA17" s="69" t="str">
        <f t="shared" si="8"/>
        <v/>
      </c>
    </row>
    <row r="18" spans="1:27" s="1" customFormat="1" ht="24.95" customHeight="1" x14ac:dyDescent="0.25">
      <c r="A18" s="131" t="s">
        <v>39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8"/>
      <c r="Q18" s="44"/>
      <c r="R18" s="62"/>
      <c r="S18" s="68" t="str">
        <f t="shared" si="0"/>
        <v/>
      </c>
      <c r="T18" s="40" t="str">
        <f t="shared" si="1"/>
        <v/>
      </c>
      <c r="U18" s="23" t="str">
        <f t="shared" si="2"/>
        <v/>
      </c>
      <c r="V18" s="40" t="str">
        <f t="shared" si="3"/>
        <v/>
      </c>
      <c r="W18" s="40" t="str">
        <f t="shared" si="4"/>
        <v/>
      </c>
      <c r="X18" s="23" t="str">
        <f t="shared" si="5"/>
        <v/>
      </c>
      <c r="Y18" s="40" t="str">
        <f t="shared" si="6"/>
        <v/>
      </c>
      <c r="Z18" s="23" t="str">
        <f t="shared" si="7"/>
        <v/>
      </c>
      <c r="AA18" s="69" t="str">
        <f t="shared" si="8"/>
        <v/>
      </c>
    </row>
    <row r="19" spans="1:27" s="1" customFormat="1" ht="24.95" customHeight="1" x14ac:dyDescent="0.25">
      <c r="A19" s="131" t="s">
        <v>40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8"/>
      <c r="Q19" s="44"/>
      <c r="R19" s="62"/>
      <c r="S19" s="68" t="str">
        <f t="shared" si="0"/>
        <v/>
      </c>
      <c r="T19" s="40" t="str">
        <f t="shared" si="1"/>
        <v/>
      </c>
      <c r="U19" s="23" t="str">
        <f t="shared" si="2"/>
        <v/>
      </c>
      <c r="V19" s="40" t="str">
        <f t="shared" si="3"/>
        <v/>
      </c>
      <c r="W19" s="40" t="str">
        <f t="shared" si="4"/>
        <v/>
      </c>
      <c r="X19" s="23" t="str">
        <f t="shared" si="5"/>
        <v/>
      </c>
      <c r="Y19" s="40" t="str">
        <f t="shared" si="6"/>
        <v/>
      </c>
      <c r="Z19" s="23" t="str">
        <f t="shared" si="7"/>
        <v/>
      </c>
      <c r="AA19" s="69" t="str">
        <f t="shared" si="8"/>
        <v/>
      </c>
    </row>
    <row r="20" spans="1:27" s="1" customFormat="1" ht="24.95" customHeight="1" x14ac:dyDescent="0.25">
      <c r="A20" s="131" t="s">
        <v>41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8"/>
      <c r="Q20" s="44"/>
      <c r="R20" s="62"/>
      <c r="S20" s="68" t="str">
        <f t="shared" si="0"/>
        <v/>
      </c>
      <c r="T20" s="40" t="str">
        <f t="shared" si="1"/>
        <v/>
      </c>
      <c r="U20" s="23" t="str">
        <f t="shared" si="2"/>
        <v/>
      </c>
      <c r="V20" s="40" t="str">
        <f t="shared" si="3"/>
        <v/>
      </c>
      <c r="W20" s="40" t="str">
        <f t="shared" si="4"/>
        <v/>
      </c>
      <c r="X20" s="23" t="str">
        <f t="shared" si="5"/>
        <v/>
      </c>
      <c r="Y20" s="40" t="str">
        <f t="shared" si="6"/>
        <v/>
      </c>
      <c r="Z20" s="23" t="str">
        <f t="shared" si="7"/>
        <v/>
      </c>
      <c r="AA20" s="69" t="str">
        <f t="shared" si="8"/>
        <v/>
      </c>
    </row>
    <row r="21" spans="1:27" s="1" customFormat="1" ht="24.95" customHeight="1" x14ac:dyDescent="0.25">
      <c r="A21" s="133" t="s">
        <v>42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8"/>
      <c r="Q21" s="44"/>
      <c r="R21" s="62"/>
      <c r="S21" s="68" t="str">
        <f t="shared" si="0"/>
        <v/>
      </c>
      <c r="T21" s="40" t="str">
        <f t="shared" si="1"/>
        <v/>
      </c>
      <c r="U21" s="23" t="str">
        <f t="shared" si="2"/>
        <v/>
      </c>
      <c r="V21" s="40" t="str">
        <f t="shared" si="3"/>
        <v/>
      </c>
      <c r="W21" s="40" t="str">
        <f t="shared" si="4"/>
        <v/>
      </c>
      <c r="X21" s="23" t="str">
        <f t="shared" si="5"/>
        <v/>
      </c>
      <c r="Y21" s="40" t="str">
        <f t="shared" si="6"/>
        <v/>
      </c>
      <c r="Z21" s="23" t="str">
        <f t="shared" si="7"/>
        <v/>
      </c>
      <c r="AA21" s="69" t="str">
        <f t="shared" si="8"/>
        <v/>
      </c>
    </row>
    <row r="22" spans="1:27" s="1" customFormat="1" ht="24.95" customHeight="1" x14ac:dyDescent="0.25">
      <c r="A22" s="133" t="s">
        <v>43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48"/>
      <c r="Q22" s="44"/>
      <c r="R22" s="62"/>
      <c r="S22" s="68" t="str">
        <f t="shared" si="0"/>
        <v/>
      </c>
      <c r="T22" s="40" t="str">
        <f t="shared" si="1"/>
        <v/>
      </c>
      <c r="U22" s="23" t="str">
        <f t="shared" si="2"/>
        <v/>
      </c>
      <c r="V22" s="40" t="str">
        <f t="shared" si="3"/>
        <v/>
      </c>
      <c r="W22" s="40" t="str">
        <f t="shared" si="4"/>
        <v/>
      </c>
      <c r="X22" s="23" t="str">
        <f t="shared" si="5"/>
        <v/>
      </c>
      <c r="Y22" s="40" t="str">
        <f t="shared" si="6"/>
        <v/>
      </c>
      <c r="Z22" s="23" t="str">
        <f t="shared" si="7"/>
        <v/>
      </c>
      <c r="AA22" s="69" t="str">
        <f t="shared" si="8"/>
        <v/>
      </c>
    </row>
    <row r="23" spans="1:27" s="1" customFormat="1" ht="24.95" customHeight="1" x14ac:dyDescent="0.25">
      <c r="A23" s="134" t="s">
        <v>44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8"/>
      <c r="Q23" s="44"/>
      <c r="R23" s="62"/>
      <c r="S23" s="68" t="str">
        <f t="shared" si="0"/>
        <v/>
      </c>
      <c r="T23" s="40" t="str">
        <f t="shared" si="1"/>
        <v/>
      </c>
      <c r="U23" s="23" t="str">
        <f t="shared" si="2"/>
        <v/>
      </c>
      <c r="V23" s="40" t="str">
        <f t="shared" si="3"/>
        <v/>
      </c>
      <c r="W23" s="40" t="str">
        <f t="shared" si="4"/>
        <v/>
      </c>
      <c r="X23" s="23" t="str">
        <f t="shared" si="5"/>
        <v/>
      </c>
      <c r="Y23" s="40" t="str">
        <f t="shared" si="6"/>
        <v/>
      </c>
      <c r="Z23" s="23" t="str">
        <f t="shared" si="7"/>
        <v/>
      </c>
      <c r="AA23" s="69" t="str">
        <f t="shared" si="8"/>
        <v/>
      </c>
    </row>
    <row r="24" spans="1:27" s="1" customFormat="1" ht="24.95" customHeight="1" x14ac:dyDescent="0.25">
      <c r="A24" s="134" t="s">
        <v>45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8"/>
      <c r="Q24" s="44"/>
      <c r="R24" s="62"/>
      <c r="S24" s="68" t="str">
        <f t="shared" si="0"/>
        <v/>
      </c>
      <c r="T24" s="40" t="str">
        <f t="shared" si="1"/>
        <v/>
      </c>
      <c r="U24" s="23" t="str">
        <f t="shared" si="2"/>
        <v/>
      </c>
      <c r="V24" s="40" t="str">
        <f t="shared" si="3"/>
        <v/>
      </c>
      <c r="W24" s="40" t="str">
        <f t="shared" si="4"/>
        <v/>
      </c>
      <c r="X24" s="23" t="str">
        <f t="shared" si="5"/>
        <v/>
      </c>
      <c r="Y24" s="40" t="str">
        <f t="shared" si="6"/>
        <v/>
      </c>
      <c r="Z24" s="23" t="str">
        <f t="shared" si="7"/>
        <v/>
      </c>
      <c r="AA24" s="69" t="str">
        <f t="shared" si="8"/>
        <v/>
      </c>
    </row>
    <row r="25" spans="1:27" s="1" customFormat="1" ht="24.95" customHeight="1" x14ac:dyDescent="0.25">
      <c r="A25" s="133" t="s">
        <v>46</v>
      </c>
      <c r="B25" s="39">
        <v>2</v>
      </c>
      <c r="C25" s="39">
        <v>2</v>
      </c>
      <c r="D25" s="39">
        <v>1</v>
      </c>
      <c r="E25" s="39">
        <v>1</v>
      </c>
      <c r="F25" s="39">
        <v>1</v>
      </c>
      <c r="G25" s="39"/>
      <c r="H25" s="39"/>
      <c r="I25" s="39"/>
      <c r="J25" s="39">
        <v>2</v>
      </c>
      <c r="K25" s="39"/>
      <c r="L25" s="39"/>
      <c r="M25" s="39"/>
      <c r="N25" s="39"/>
      <c r="O25" s="39"/>
      <c r="P25" s="48"/>
      <c r="Q25" s="44"/>
      <c r="R25" s="62"/>
      <c r="S25" s="68">
        <f t="shared" si="0"/>
        <v>1</v>
      </c>
      <c r="T25" s="40">
        <f t="shared" si="1"/>
        <v>0.5</v>
      </c>
      <c r="U25" s="23">
        <f t="shared" si="2"/>
        <v>1</v>
      </c>
      <c r="V25" s="40">
        <f t="shared" si="3"/>
        <v>1</v>
      </c>
      <c r="W25" s="40">
        <f t="shared" si="4"/>
        <v>1</v>
      </c>
      <c r="X25" s="23">
        <f t="shared" si="5"/>
        <v>1</v>
      </c>
      <c r="Y25" s="40">
        <f t="shared" si="6"/>
        <v>1</v>
      </c>
      <c r="Z25" s="23" t="str">
        <f t="shared" si="7"/>
        <v/>
      </c>
      <c r="AA25" s="69" t="str">
        <f t="shared" si="8"/>
        <v/>
      </c>
    </row>
    <row r="26" spans="1:27" s="1" customFormat="1" ht="24.95" customHeight="1" x14ac:dyDescent="0.25">
      <c r="A26" s="135" t="s">
        <v>47</v>
      </c>
      <c r="B26" s="39">
        <v>4</v>
      </c>
      <c r="C26" s="39">
        <v>4</v>
      </c>
      <c r="D26" s="39">
        <v>4</v>
      </c>
      <c r="E26" s="39">
        <v>3</v>
      </c>
      <c r="F26" s="39">
        <v>3</v>
      </c>
      <c r="G26" s="39"/>
      <c r="H26" s="39"/>
      <c r="I26" s="39"/>
      <c r="J26" s="39">
        <v>4</v>
      </c>
      <c r="K26" s="39"/>
      <c r="L26" s="39"/>
      <c r="M26" s="39"/>
      <c r="N26" s="39"/>
      <c r="O26" s="39"/>
      <c r="P26" s="48"/>
      <c r="Q26" s="44"/>
      <c r="R26" s="62"/>
      <c r="S26" s="68">
        <f t="shared" si="0"/>
        <v>1</v>
      </c>
      <c r="T26" s="40">
        <f t="shared" si="1"/>
        <v>1</v>
      </c>
      <c r="U26" s="23">
        <f t="shared" si="2"/>
        <v>1</v>
      </c>
      <c r="V26" s="40">
        <f t="shared" si="3"/>
        <v>1</v>
      </c>
      <c r="W26" s="40">
        <f t="shared" si="4"/>
        <v>1</v>
      </c>
      <c r="X26" s="23">
        <f t="shared" si="5"/>
        <v>1</v>
      </c>
      <c r="Y26" s="40">
        <f t="shared" si="6"/>
        <v>1</v>
      </c>
      <c r="Z26" s="23" t="str">
        <f t="shared" si="7"/>
        <v/>
      </c>
      <c r="AA26" s="69" t="str">
        <f t="shared" si="8"/>
        <v/>
      </c>
    </row>
    <row r="27" spans="1:27" s="1" customFormat="1" ht="24.95" customHeight="1" x14ac:dyDescent="0.25">
      <c r="A27" s="132" t="s">
        <v>48</v>
      </c>
      <c r="B27" s="39">
        <v>1</v>
      </c>
      <c r="C27" s="39">
        <v>1</v>
      </c>
      <c r="D27" s="39">
        <v>1</v>
      </c>
      <c r="E27" s="39">
        <v>1</v>
      </c>
      <c r="F27" s="39">
        <v>1</v>
      </c>
      <c r="G27" s="39"/>
      <c r="H27" s="39"/>
      <c r="I27" s="39"/>
      <c r="J27" s="39">
        <v>1</v>
      </c>
      <c r="K27" s="39"/>
      <c r="L27" s="39"/>
      <c r="M27" s="39"/>
      <c r="N27" s="39"/>
      <c r="O27" s="39"/>
      <c r="P27" s="48"/>
      <c r="Q27" s="44"/>
      <c r="R27" s="62"/>
      <c r="S27" s="68">
        <f t="shared" si="0"/>
        <v>1</v>
      </c>
      <c r="T27" s="40">
        <f t="shared" si="1"/>
        <v>1</v>
      </c>
      <c r="U27" s="23">
        <f t="shared" si="2"/>
        <v>1</v>
      </c>
      <c r="V27" s="40">
        <f t="shared" si="3"/>
        <v>1</v>
      </c>
      <c r="W27" s="40">
        <f t="shared" si="4"/>
        <v>1</v>
      </c>
      <c r="X27" s="23">
        <f t="shared" si="5"/>
        <v>1</v>
      </c>
      <c r="Y27" s="40">
        <f t="shared" si="6"/>
        <v>1</v>
      </c>
      <c r="Z27" s="23" t="str">
        <f t="shared" si="7"/>
        <v/>
      </c>
      <c r="AA27" s="69" t="str">
        <f t="shared" si="8"/>
        <v/>
      </c>
    </row>
    <row r="28" spans="1:27" s="1" customFormat="1" ht="24.95" customHeight="1" x14ac:dyDescent="0.25">
      <c r="A28" s="136" t="s">
        <v>49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8"/>
      <c r="Q28" s="44"/>
      <c r="R28" s="62"/>
      <c r="S28" s="68" t="str">
        <f t="shared" si="0"/>
        <v/>
      </c>
      <c r="T28" s="40" t="str">
        <f t="shared" si="1"/>
        <v/>
      </c>
      <c r="U28" s="23" t="str">
        <f t="shared" si="2"/>
        <v/>
      </c>
      <c r="V28" s="40" t="str">
        <f t="shared" si="3"/>
        <v/>
      </c>
      <c r="W28" s="40" t="str">
        <f t="shared" si="4"/>
        <v/>
      </c>
      <c r="X28" s="23" t="str">
        <f t="shared" si="5"/>
        <v/>
      </c>
      <c r="Y28" s="40" t="str">
        <f t="shared" si="6"/>
        <v/>
      </c>
      <c r="Z28" s="23" t="str">
        <f t="shared" si="7"/>
        <v/>
      </c>
      <c r="AA28" s="69" t="str">
        <f t="shared" si="8"/>
        <v/>
      </c>
    </row>
    <row r="29" spans="1:27" s="1" customFormat="1" ht="24.95" customHeight="1" x14ac:dyDescent="0.25">
      <c r="A29" s="93" t="s">
        <v>50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8"/>
      <c r="Q29" s="44"/>
      <c r="R29" s="62"/>
      <c r="S29" s="68" t="str">
        <f t="shared" si="0"/>
        <v/>
      </c>
      <c r="T29" s="40" t="str">
        <f t="shared" si="1"/>
        <v/>
      </c>
      <c r="U29" s="23" t="str">
        <f t="shared" si="2"/>
        <v/>
      </c>
      <c r="V29" s="40" t="str">
        <f t="shared" si="3"/>
        <v/>
      </c>
      <c r="W29" s="40" t="str">
        <f t="shared" si="4"/>
        <v/>
      </c>
      <c r="X29" s="23" t="str">
        <f t="shared" si="5"/>
        <v/>
      </c>
      <c r="Y29" s="40" t="str">
        <f t="shared" si="6"/>
        <v/>
      </c>
      <c r="Z29" s="23" t="str">
        <f t="shared" si="7"/>
        <v/>
      </c>
      <c r="AA29" s="69" t="str">
        <f t="shared" si="8"/>
        <v/>
      </c>
    </row>
    <row r="30" spans="1:27" s="1" customFormat="1" ht="24.95" customHeight="1" x14ac:dyDescent="0.25">
      <c r="A30" s="93" t="s">
        <v>51</v>
      </c>
      <c r="B30" s="39">
        <v>1</v>
      </c>
      <c r="C30" s="39">
        <v>1</v>
      </c>
      <c r="D30" s="39">
        <v>1</v>
      </c>
      <c r="E30" s="39">
        <v>1</v>
      </c>
      <c r="F30" s="39">
        <v>1</v>
      </c>
      <c r="G30" s="39"/>
      <c r="H30" s="39"/>
      <c r="I30" s="39"/>
      <c r="J30" s="39">
        <v>1</v>
      </c>
      <c r="K30" s="39"/>
      <c r="L30" s="39"/>
      <c r="M30" s="39"/>
      <c r="N30" s="39"/>
      <c r="O30" s="39"/>
      <c r="P30" s="48"/>
      <c r="Q30" s="44"/>
      <c r="R30" s="62"/>
      <c r="S30" s="68">
        <f t="shared" si="0"/>
        <v>1</v>
      </c>
      <c r="T30" s="40">
        <f t="shared" si="1"/>
        <v>1</v>
      </c>
      <c r="U30" s="23">
        <f t="shared" si="2"/>
        <v>1</v>
      </c>
      <c r="V30" s="40">
        <f t="shared" si="3"/>
        <v>1</v>
      </c>
      <c r="W30" s="40">
        <f t="shared" si="4"/>
        <v>1</v>
      </c>
      <c r="X30" s="23">
        <f t="shared" si="5"/>
        <v>1</v>
      </c>
      <c r="Y30" s="40">
        <f t="shared" si="6"/>
        <v>1</v>
      </c>
      <c r="Z30" s="23" t="str">
        <f t="shared" si="7"/>
        <v/>
      </c>
      <c r="AA30" s="69" t="str">
        <f t="shared" si="8"/>
        <v/>
      </c>
    </row>
    <row r="31" spans="1:27" s="1" customFormat="1" ht="24.95" customHeight="1" x14ac:dyDescent="0.25">
      <c r="A31" s="93" t="s">
        <v>52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8"/>
      <c r="Q31" s="44"/>
      <c r="R31" s="62"/>
      <c r="S31" s="68" t="str">
        <f t="shared" si="0"/>
        <v/>
      </c>
      <c r="T31" s="40" t="str">
        <f t="shared" si="1"/>
        <v/>
      </c>
      <c r="U31" s="23" t="str">
        <f t="shared" si="2"/>
        <v/>
      </c>
      <c r="V31" s="40" t="str">
        <f t="shared" si="3"/>
        <v/>
      </c>
      <c r="W31" s="40" t="str">
        <f t="shared" si="4"/>
        <v/>
      </c>
      <c r="X31" s="23" t="str">
        <f t="shared" si="5"/>
        <v/>
      </c>
      <c r="Y31" s="40" t="str">
        <f t="shared" si="6"/>
        <v/>
      </c>
      <c r="Z31" s="23" t="str">
        <f t="shared" si="7"/>
        <v/>
      </c>
      <c r="AA31" s="69" t="str">
        <f t="shared" si="8"/>
        <v/>
      </c>
    </row>
    <row r="32" spans="1:27" s="1" customFormat="1" ht="24.95" customHeight="1" x14ac:dyDescent="0.25">
      <c r="A32" s="93" t="s">
        <v>53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8"/>
      <c r="Q32" s="44"/>
      <c r="R32" s="62"/>
      <c r="S32" s="68" t="str">
        <f t="shared" si="0"/>
        <v/>
      </c>
      <c r="T32" s="40" t="str">
        <f t="shared" si="1"/>
        <v/>
      </c>
      <c r="U32" s="23" t="str">
        <f t="shared" si="2"/>
        <v/>
      </c>
      <c r="V32" s="40" t="str">
        <f t="shared" si="3"/>
        <v/>
      </c>
      <c r="W32" s="40" t="str">
        <f t="shared" si="4"/>
        <v/>
      </c>
      <c r="X32" s="23" t="str">
        <f t="shared" si="5"/>
        <v/>
      </c>
      <c r="Y32" s="40" t="str">
        <f t="shared" si="6"/>
        <v/>
      </c>
      <c r="Z32" s="23" t="str">
        <f t="shared" si="7"/>
        <v/>
      </c>
      <c r="AA32" s="69" t="str">
        <f t="shared" si="8"/>
        <v/>
      </c>
    </row>
    <row r="33" spans="1:27" s="1" customFormat="1" ht="24.95" customHeight="1" x14ac:dyDescent="0.25">
      <c r="A33" s="93" t="s">
        <v>54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8"/>
      <c r="Q33" s="44"/>
      <c r="R33" s="62"/>
      <c r="S33" s="68" t="str">
        <f t="shared" si="0"/>
        <v/>
      </c>
      <c r="T33" s="40" t="str">
        <f t="shared" si="1"/>
        <v/>
      </c>
      <c r="U33" s="23" t="str">
        <f t="shared" si="2"/>
        <v/>
      </c>
      <c r="V33" s="40" t="str">
        <f t="shared" si="3"/>
        <v/>
      </c>
      <c r="W33" s="40" t="str">
        <f t="shared" si="4"/>
        <v/>
      </c>
      <c r="X33" s="23" t="str">
        <f t="shared" si="5"/>
        <v/>
      </c>
      <c r="Y33" s="40" t="str">
        <f t="shared" si="6"/>
        <v/>
      </c>
      <c r="Z33" s="23" t="str">
        <f t="shared" si="7"/>
        <v/>
      </c>
      <c r="AA33" s="69" t="str">
        <f t="shared" si="8"/>
        <v/>
      </c>
    </row>
    <row r="34" spans="1:27" s="1" customFormat="1" ht="24.95" customHeight="1" x14ac:dyDescent="0.25">
      <c r="A34" s="93" t="s">
        <v>55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8"/>
      <c r="Q34" s="44"/>
      <c r="R34" s="62"/>
      <c r="S34" s="68" t="str">
        <f t="shared" si="0"/>
        <v/>
      </c>
      <c r="T34" s="40" t="str">
        <f t="shared" si="1"/>
        <v/>
      </c>
      <c r="U34" s="23" t="str">
        <f t="shared" si="2"/>
        <v/>
      </c>
      <c r="V34" s="40" t="str">
        <f t="shared" si="3"/>
        <v/>
      </c>
      <c r="W34" s="40" t="str">
        <f t="shared" si="4"/>
        <v/>
      </c>
      <c r="X34" s="23" t="str">
        <f t="shared" si="5"/>
        <v/>
      </c>
      <c r="Y34" s="40" t="str">
        <f t="shared" si="6"/>
        <v/>
      </c>
      <c r="Z34" s="23" t="str">
        <f t="shared" si="7"/>
        <v/>
      </c>
      <c r="AA34" s="69" t="str">
        <f t="shared" si="8"/>
        <v/>
      </c>
    </row>
    <row r="35" spans="1:27" s="1" customFormat="1" ht="24.95" customHeight="1" x14ac:dyDescent="0.25">
      <c r="A35" s="93" t="s">
        <v>56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8"/>
      <c r="Q35" s="44"/>
      <c r="R35" s="62"/>
      <c r="S35" s="68" t="str">
        <f t="shared" si="0"/>
        <v/>
      </c>
      <c r="T35" s="40" t="str">
        <f t="shared" si="1"/>
        <v/>
      </c>
      <c r="U35" s="23" t="str">
        <f t="shared" si="2"/>
        <v/>
      </c>
      <c r="V35" s="40" t="str">
        <f t="shared" si="3"/>
        <v/>
      </c>
      <c r="W35" s="40" t="str">
        <f t="shared" si="4"/>
        <v/>
      </c>
      <c r="X35" s="23" t="str">
        <f t="shared" si="5"/>
        <v/>
      </c>
      <c r="Y35" s="40" t="str">
        <f t="shared" si="6"/>
        <v/>
      </c>
      <c r="Z35" s="23" t="str">
        <f t="shared" si="7"/>
        <v/>
      </c>
      <c r="AA35" s="69" t="str">
        <f t="shared" si="8"/>
        <v/>
      </c>
    </row>
    <row r="36" spans="1:27" s="1" customFormat="1" ht="24.95" customHeight="1" x14ac:dyDescent="0.25">
      <c r="A36" s="93" t="s">
        <v>57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8"/>
      <c r="Q36" s="44"/>
      <c r="R36" s="62"/>
      <c r="S36" s="68" t="str">
        <f t="shared" si="0"/>
        <v/>
      </c>
      <c r="T36" s="40" t="str">
        <f t="shared" si="1"/>
        <v/>
      </c>
      <c r="U36" s="23" t="str">
        <f t="shared" si="2"/>
        <v/>
      </c>
      <c r="V36" s="40" t="str">
        <f t="shared" si="3"/>
        <v/>
      </c>
      <c r="W36" s="40" t="str">
        <f t="shared" si="4"/>
        <v/>
      </c>
      <c r="X36" s="23" t="str">
        <f t="shared" si="5"/>
        <v/>
      </c>
      <c r="Y36" s="40" t="str">
        <f t="shared" si="6"/>
        <v/>
      </c>
      <c r="Z36" s="23" t="str">
        <f t="shared" si="7"/>
        <v/>
      </c>
      <c r="AA36" s="69" t="str">
        <f t="shared" si="8"/>
        <v/>
      </c>
    </row>
    <row r="37" spans="1:27" s="1" customFormat="1" ht="24.95" customHeight="1" x14ac:dyDescent="0.25">
      <c r="A37" s="137" t="s">
        <v>58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8"/>
      <c r="Q37" s="44"/>
      <c r="R37" s="62"/>
      <c r="S37" s="68" t="str">
        <f t="shared" si="0"/>
        <v/>
      </c>
      <c r="T37" s="40" t="str">
        <f t="shared" si="1"/>
        <v/>
      </c>
      <c r="U37" s="23" t="str">
        <f t="shared" si="2"/>
        <v/>
      </c>
      <c r="V37" s="40" t="str">
        <f t="shared" si="3"/>
        <v/>
      </c>
      <c r="W37" s="40" t="str">
        <f t="shared" si="4"/>
        <v/>
      </c>
      <c r="X37" s="23" t="str">
        <f t="shared" si="5"/>
        <v/>
      </c>
      <c r="Y37" s="40" t="str">
        <f t="shared" si="6"/>
        <v/>
      </c>
      <c r="Z37" s="23" t="str">
        <f t="shared" si="7"/>
        <v/>
      </c>
      <c r="AA37" s="69" t="str">
        <f t="shared" si="8"/>
        <v/>
      </c>
    </row>
    <row r="38" spans="1:27" s="1" customFormat="1" ht="24.95" customHeight="1" x14ac:dyDescent="0.25">
      <c r="A38" s="137" t="s">
        <v>59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8"/>
      <c r="Q38" s="44"/>
      <c r="R38" s="62"/>
      <c r="S38" s="68" t="str">
        <f t="shared" si="0"/>
        <v/>
      </c>
      <c r="T38" s="40" t="str">
        <f t="shared" si="1"/>
        <v/>
      </c>
      <c r="U38" s="23" t="str">
        <f t="shared" si="2"/>
        <v/>
      </c>
      <c r="V38" s="40" t="str">
        <f t="shared" si="3"/>
        <v/>
      </c>
      <c r="W38" s="40" t="str">
        <f t="shared" si="4"/>
        <v/>
      </c>
      <c r="X38" s="23" t="str">
        <f t="shared" si="5"/>
        <v/>
      </c>
      <c r="Y38" s="40" t="str">
        <f t="shared" si="6"/>
        <v/>
      </c>
      <c r="Z38" s="23" t="str">
        <f t="shared" si="7"/>
        <v/>
      </c>
      <c r="AA38" s="69" t="str">
        <f t="shared" si="8"/>
        <v/>
      </c>
    </row>
    <row r="39" spans="1:27" s="1" customFormat="1" ht="24.95" customHeight="1" x14ac:dyDescent="0.25">
      <c r="A39" s="137" t="s">
        <v>60</v>
      </c>
      <c r="B39" s="39">
        <v>2</v>
      </c>
      <c r="C39" s="39">
        <v>2</v>
      </c>
      <c r="D39" s="39">
        <v>2</v>
      </c>
      <c r="E39" s="39">
        <v>2</v>
      </c>
      <c r="F39" s="39">
        <v>2</v>
      </c>
      <c r="G39" s="39"/>
      <c r="H39" s="39"/>
      <c r="I39" s="39"/>
      <c r="J39" s="39">
        <v>2</v>
      </c>
      <c r="K39" s="39"/>
      <c r="L39" s="39"/>
      <c r="M39" s="39"/>
      <c r="N39" s="39"/>
      <c r="O39" s="39"/>
      <c r="P39" s="48"/>
      <c r="Q39" s="44"/>
      <c r="R39" s="62"/>
      <c r="S39" s="68">
        <f t="shared" si="0"/>
        <v>1</v>
      </c>
      <c r="T39" s="40">
        <f t="shared" si="1"/>
        <v>1</v>
      </c>
      <c r="U39" s="23">
        <f t="shared" si="2"/>
        <v>1</v>
      </c>
      <c r="V39" s="40">
        <f t="shared" si="3"/>
        <v>1</v>
      </c>
      <c r="W39" s="40">
        <f t="shared" si="4"/>
        <v>1</v>
      </c>
      <c r="X39" s="23">
        <f t="shared" si="5"/>
        <v>1</v>
      </c>
      <c r="Y39" s="40">
        <f t="shared" si="6"/>
        <v>1</v>
      </c>
      <c r="Z39" s="23" t="str">
        <f t="shared" si="7"/>
        <v/>
      </c>
      <c r="AA39" s="69" t="str">
        <f t="shared" si="8"/>
        <v/>
      </c>
    </row>
    <row r="40" spans="1:27" s="1" customFormat="1" ht="24.95" customHeight="1" x14ac:dyDescent="0.25">
      <c r="A40" s="137" t="s">
        <v>61</v>
      </c>
      <c r="B40" s="39">
        <v>2</v>
      </c>
      <c r="C40" s="39">
        <v>1</v>
      </c>
      <c r="D40" s="39">
        <v>1</v>
      </c>
      <c r="E40" s="39">
        <v>2</v>
      </c>
      <c r="F40" s="39">
        <v>2</v>
      </c>
      <c r="G40" s="39"/>
      <c r="H40" s="39"/>
      <c r="I40" s="39"/>
      <c r="J40" s="39">
        <v>1</v>
      </c>
      <c r="K40" s="39"/>
      <c r="L40" s="39">
        <v>1</v>
      </c>
      <c r="M40" s="39"/>
      <c r="N40" s="39"/>
      <c r="O40" s="39"/>
      <c r="P40" s="48"/>
      <c r="Q40" s="44"/>
      <c r="R40" s="62"/>
      <c r="S40" s="68">
        <f t="shared" si="0"/>
        <v>0.5</v>
      </c>
      <c r="T40" s="40">
        <f t="shared" si="1"/>
        <v>1</v>
      </c>
      <c r="U40" s="23">
        <f t="shared" si="2"/>
        <v>1</v>
      </c>
      <c r="V40" s="40">
        <f t="shared" si="3"/>
        <v>1</v>
      </c>
      <c r="W40" s="40">
        <f t="shared" si="4"/>
        <v>1</v>
      </c>
      <c r="X40" s="23">
        <f t="shared" si="5"/>
        <v>0.5</v>
      </c>
      <c r="Y40" s="40">
        <f t="shared" si="6"/>
        <v>1</v>
      </c>
      <c r="Z40" s="23" t="str">
        <f t="shared" si="7"/>
        <v/>
      </c>
      <c r="AA40" s="69" t="str">
        <f t="shared" si="8"/>
        <v/>
      </c>
    </row>
    <row r="41" spans="1:27" s="1" customFormat="1" ht="24.95" customHeight="1" x14ac:dyDescent="0.25">
      <c r="A41" s="137" t="s">
        <v>62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8"/>
      <c r="Q41" s="44"/>
      <c r="R41" s="62"/>
      <c r="S41" s="68" t="str">
        <f t="shared" si="0"/>
        <v/>
      </c>
      <c r="T41" s="40" t="str">
        <f t="shared" si="1"/>
        <v/>
      </c>
      <c r="U41" s="23" t="str">
        <f t="shared" si="2"/>
        <v/>
      </c>
      <c r="V41" s="40" t="str">
        <f t="shared" si="3"/>
        <v/>
      </c>
      <c r="W41" s="40" t="str">
        <f t="shared" si="4"/>
        <v/>
      </c>
      <c r="X41" s="23" t="str">
        <f t="shared" si="5"/>
        <v/>
      </c>
      <c r="Y41" s="40" t="str">
        <f t="shared" si="6"/>
        <v/>
      </c>
      <c r="Z41" s="23" t="str">
        <f t="shared" si="7"/>
        <v/>
      </c>
      <c r="AA41" s="69" t="str">
        <f t="shared" si="8"/>
        <v/>
      </c>
    </row>
    <row r="42" spans="1:27" s="1" customFormat="1" ht="24.95" customHeight="1" x14ac:dyDescent="0.25">
      <c r="A42" s="93" t="s">
        <v>63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8"/>
      <c r="Q42" s="44"/>
      <c r="R42" s="62"/>
      <c r="S42" s="68" t="str">
        <f t="shared" si="0"/>
        <v/>
      </c>
      <c r="T42" s="40" t="str">
        <f t="shared" si="1"/>
        <v/>
      </c>
      <c r="U42" s="23" t="str">
        <f t="shared" si="2"/>
        <v/>
      </c>
      <c r="V42" s="40" t="str">
        <f t="shared" si="3"/>
        <v/>
      </c>
      <c r="W42" s="40" t="str">
        <f t="shared" si="4"/>
        <v/>
      </c>
      <c r="X42" s="23" t="str">
        <f t="shared" si="5"/>
        <v/>
      </c>
      <c r="Y42" s="40" t="str">
        <f t="shared" si="6"/>
        <v/>
      </c>
      <c r="Z42" s="23" t="str">
        <f t="shared" si="7"/>
        <v/>
      </c>
      <c r="AA42" s="69" t="str">
        <f t="shared" si="8"/>
        <v/>
      </c>
    </row>
    <row r="43" spans="1:27" s="1" customFormat="1" ht="24.95" customHeight="1" x14ac:dyDescent="0.25">
      <c r="A43" s="93" t="s">
        <v>64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8"/>
      <c r="Q43" s="44"/>
      <c r="R43" s="62"/>
      <c r="S43" s="68" t="str">
        <f t="shared" si="0"/>
        <v/>
      </c>
      <c r="T43" s="40" t="str">
        <f t="shared" si="1"/>
        <v/>
      </c>
      <c r="U43" s="23" t="str">
        <f t="shared" si="2"/>
        <v/>
      </c>
      <c r="V43" s="40" t="str">
        <f t="shared" si="3"/>
        <v/>
      </c>
      <c r="W43" s="40" t="str">
        <f t="shared" si="4"/>
        <v/>
      </c>
      <c r="X43" s="23" t="str">
        <f t="shared" si="5"/>
        <v/>
      </c>
      <c r="Y43" s="40" t="str">
        <f t="shared" si="6"/>
        <v/>
      </c>
      <c r="Z43" s="23" t="str">
        <f t="shared" si="7"/>
        <v/>
      </c>
      <c r="AA43" s="69" t="str">
        <f t="shared" si="8"/>
        <v/>
      </c>
    </row>
    <row r="44" spans="1:27" s="1" customFormat="1" ht="24.95" customHeight="1" x14ac:dyDescent="0.25">
      <c r="A44" s="93" t="s">
        <v>65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48"/>
      <c r="Q44" s="44"/>
      <c r="R44" s="62"/>
      <c r="S44" s="68" t="str">
        <f t="shared" si="0"/>
        <v/>
      </c>
      <c r="T44" s="40" t="str">
        <f t="shared" si="1"/>
        <v/>
      </c>
      <c r="U44" s="23" t="str">
        <f t="shared" si="2"/>
        <v/>
      </c>
      <c r="V44" s="40" t="str">
        <f t="shared" si="3"/>
        <v/>
      </c>
      <c r="W44" s="40" t="str">
        <f t="shared" si="4"/>
        <v/>
      </c>
      <c r="X44" s="23" t="str">
        <f t="shared" si="5"/>
        <v/>
      </c>
      <c r="Y44" s="40" t="str">
        <f t="shared" si="6"/>
        <v/>
      </c>
      <c r="Z44" s="23" t="str">
        <f t="shared" si="7"/>
        <v/>
      </c>
      <c r="AA44" s="69" t="str">
        <f t="shared" si="8"/>
        <v/>
      </c>
    </row>
    <row r="45" spans="1:27" s="1" customFormat="1" ht="24.95" customHeight="1" x14ac:dyDescent="0.25">
      <c r="A45" s="93" t="s">
        <v>66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8"/>
      <c r="Q45" s="44"/>
      <c r="R45" s="62"/>
      <c r="S45" s="68" t="str">
        <f t="shared" si="0"/>
        <v/>
      </c>
      <c r="T45" s="40" t="str">
        <f t="shared" si="1"/>
        <v/>
      </c>
      <c r="U45" s="23" t="str">
        <f t="shared" si="2"/>
        <v/>
      </c>
      <c r="V45" s="40" t="str">
        <f t="shared" si="3"/>
        <v/>
      </c>
      <c r="W45" s="40" t="str">
        <f t="shared" si="4"/>
        <v/>
      </c>
      <c r="X45" s="23" t="str">
        <f t="shared" si="5"/>
        <v/>
      </c>
      <c r="Y45" s="40" t="str">
        <f t="shared" si="6"/>
        <v/>
      </c>
      <c r="Z45" s="23" t="str">
        <f t="shared" si="7"/>
        <v/>
      </c>
      <c r="AA45" s="69" t="str">
        <f t="shared" si="8"/>
        <v/>
      </c>
    </row>
    <row r="46" spans="1:27" s="1" customFormat="1" ht="24.95" customHeight="1" thickBot="1" x14ac:dyDescent="0.25">
      <c r="A46" s="60" t="s">
        <v>67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  <c r="Q46" s="44"/>
      <c r="R46" s="62"/>
      <c r="S46" s="141" t="str">
        <f t="shared" si="0"/>
        <v/>
      </c>
      <c r="T46" s="142" t="str">
        <f t="shared" si="1"/>
        <v/>
      </c>
      <c r="U46" s="143" t="str">
        <f t="shared" si="2"/>
        <v/>
      </c>
      <c r="V46" s="142" t="str">
        <f t="shared" si="3"/>
        <v/>
      </c>
      <c r="W46" s="142" t="str">
        <f t="shared" si="4"/>
        <v/>
      </c>
      <c r="X46" s="143" t="str">
        <f t="shared" si="5"/>
        <v/>
      </c>
      <c r="Y46" s="142" t="str">
        <f t="shared" si="6"/>
        <v/>
      </c>
      <c r="Z46" s="143" t="str">
        <f t="shared" si="7"/>
        <v/>
      </c>
      <c r="AA46" s="144" t="str">
        <f t="shared" si="8"/>
        <v/>
      </c>
    </row>
    <row r="47" spans="1:27" s="1" customFormat="1" ht="13.9" customHeight="1" thickTop="1" thickBot="1" x14ac:dyDescent="0.3">
      <c r="A47" s="72" t="s">
        <v>68</v>
      </c>
      <c r="B47" s="73">
        <f>SUM(B14:B46)</f>
        <v>14</v>
      </c>
      <c r="C47" s="73">
        <f t="shared" ref="C47:P47" si="10">SUM(C14:C46)</f>
        <v>13</v>
      </c>
      <c r="D47" s="73">
        <f t="shared" si="10"/>
        <v>12</v>
      </c>
      <c r="E47" s="73">
        <f t="shared" si="10"/>
        <v>12</v>
      </c>
      <c r="F47" s="73">
        <f t="shared" si="10"/>
        <v>12</v>
      </c>
      <c r="G47" s="73">
        <f t="shared" si="10"/>
        <v>0</v>
      </c>
      <c r="H47" s="73">
        <f t="shared" si="10"/>
        <v>0</v>
      </c>
      <c r="I47" s="73">
        <f t="shared" si="10"/>
        <v>0</v>
      </c>
      <c r="J47" s="73">
        <f t="shared" si="10"/>
        <v>13</v>
      </c>
      <c r="K47" s="73">
        <f t="shared" si="10"/>
        <v>0</v>
      </c>
      <c r="L47" s="73">
        <f t="shared" si="10"/>
        <v>1</v>
      </c>
      <c r="M47" s="73">
        <f t="shared" si="10"/>
        <v>0</v>
      </c>
      <c r="N47" s="73">
        <f t="shared" si="10"/>
        <v>0</v>
      </c>
      <c r="O47" s="73">
        <f t="shared" si="10"/>
        <v>0</v>
      </c>
      <c r="P47" s="73">
        <f t="shared" si="10"/>
        <v>0</v>
      </c>
      <c r="Q47" s="74"/>
      <c r="R47" s="75"/>
      <c r="S47" s="152">
        <f t="shared" si="0"/>
        <v>0.9285714285714286</v>
      </c>
      <c r="T47" s="149">
        <f t="shared" si="1"/>
        <v>0.92307692307692313</v>
      </c>
      <c r="U47" s="150">
        <f t="shared" si="2"/>
        <v>1</v>
      </c>
      <c r="V47" s="149">
        <f t="shared" si="3"/>
        <v>1</v>
      </c>
      <c r="W47" s="149">
        <f t="shared" si="4"/>
        <v>1</v>
      </c>
      <c r="X47" s="150">
        <f t="shared" si="5"/>
        <v>0.9285714285714286</v>
      </c>
      <c r="Y47" s="149">
        <f t="shared" si="6"/>
        <v>1</v>
      </c>
      <c r="Z47" s="150" t="str">
        <f t="shared" si="7"/>
        <v/>
      </c>
      <c r="AA47" s="151" t="str">
        <f t="shared" si="8"/>
        <v/>
      </c>
    </row>
    <row r="48" spans="1:27" s="1" customFormat="1" ht="13.9" customHeight="1" thickTop="1" x14ac:dyDescent="0.2">
      <c r="A48" s="57" t="s">
        <v>69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6"/>
      <c r="Q48" s="44"/>
      <c r="R48" s="62"/>
      <c r="S48" s="145" t="str">
        <f t="shared" si="0"/>
        <v/>
      </c>
      <c r="T48" s="146" t="str">
        <f t="shared" si="1"/>
        <v/>
      </c>
      <c r="U48" s="147" t="str">
        <f t="shared" si="2"/>
        <v/>
      </c>
      <c r="V48" s="146" t="str">
        <f t="shared" si="3"/>
        <v/>
      </c>
      <c r="W48" s="146" t="str">
        <f t="shared" si="4"/>
        <v/>
      </c>
      <c r="X48" s="147" t="str">
        <f t="shared" si="5"/>
        <v/>
      </c>
      <c r="Y48" s="146" t="str">
        <f t="shared" si="6"/>
        <v/>
      </c>
      <c r="Z48" s="147" t="str">
        <f t="shared" si="7"/>
        <v/>
      </c>
      <c r="AA48" s="148" t="str">
        <f t="shared" si="8"/>
        <v/>
      </c>
    </row>
    <row r="49" spans="1:27" s="1" customFormat="1" ht="13.9" customHeight="1" x14ac:dyDescent="0.2">
      <c r="A49" s="58" t="s">
        <v>70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8"/>
      <c r="Q49" s="44"/>
      <c r="R49" s="62"/>
      <c r="S49" s="68" t="str">
        <f t="shared" si="0"/>
        <v/>
      </c>
      <c r="T49" s="40" t="str">
        <f t="shared" si="1"/>
        <v/>
      </c>
      <c r="U49" s="23" t="str">
        <f t="shared" si="2"/>
        <v/>
      </c>
      <c r="V49" s="40" t="str">
        <f t="shared" si="3"/>
        <v/>
      </c>
      <c r="W49" s="40" t="str">
        <f t="shared" si="4"/>
        <v/>
      </c>
      <c r="X49" s="23" t="str">
        <f t="shared" si="5"/>
        <v/>
      </c>
      <c r="Y49" s="40" t="str">
        <f t="shared" si="6"/>
        <v/>
      </c>
      <c r="Z49" s="23" t="str">
        <f t="shared" si="7"/>
        <v/>
      </c>
      <c r="AA49" s="69" t="str">
        <f t="shared" si="8"/>
        <v/>
      </c>
    </row>
    <row r="50" spans="1:27" s="1" customFormat="1" ht="13.9" customHeight="1" x14ac:dyDescent="0.2">
      <c r="A50" s="58" t="s">
        <v>71</v>
      </c>
      <c r="B50" s="3"/>
      <c r="C50" s="3"/>
      <c r="D50" s="3"/>
      <c r="E50" s="39"/>
      <c r="F50" s="39"/>
      <c r="G50" s="41"/>
      <c r="H50" s="39"/>
      <c r="I50" s="3"/>
      <c r="J50" s="3"/>
      <c r="K50" s="3"/>
      <c r="L50" s="3"/>
      <c r="M50" s="3"/>
      <c r="N50" s="3"/>
      <c r="O50" s="3"/>
      <c r="P50" s="49"/>
      <c r="Q50" s="44"/>
      <c r="R50" s="62"/>
      <c r="S50" s="68" t="str">
        <f t="shared" si="0"/>
        <v/>
      </c>
      <c r="T50" s="40" t="str">
        <f t="shared" si="1"/>
        <v/>
      </c>
      <c r="U50" s="23" t="str">
        <f t="shared" si="2"/>
        <v/>
      </c>
      <c r="V50" s="40" t="str">
        <f t="shared" si="3"/>
        <v/>
      </c>
      <c r="W50" s="40" t="str">
        <f t="shared" si="4"/>
        <v/>
      </c>
      <c r="X50" s="23" t="str">
        <f t="shared" si="5"/>
        <v/>
      </c>
      <c r="Y50" s="40" t="str">
        <f t="shared" si="6"/>
        <v/>
      </c>
      <c r="Z50" s="23" t="str">
        <f t="shared" si="7"/>
        <v/>
      </c>
      <c r="AA50" s="69" t="str">
        <f t="shared" si="8"/>
        <v/>
      </c>
    </row>
    <row r="51" spans="1:27" s="1" customFormat="1" ht="13.9" customHeight="1" x14ac:dyDescent="0.25">
      <c r="A51" s="54" t="s">
        <v>72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48"/>
      <c r="Q51" s="44"/>
      <c r="R51" s="62"/>
      <c r="S51" s="68" t="str">
        <f t="shared" si="0"/>
        <v/>
      </c>
      <c r="T51" s="40" t="str">
        <f t="shared" si="1"/>
        <v/>
      </c>
      <c r="U51" s="23" t="str">
        <f t="shared" si="2"/>
        <v/>
      </c>
      <c r="V51" s="40" t="str">
        <f t="shared" si="3"/>
        <v/>
      </c>
      <c r="W51" s="40" t="str">
        <f t="shared" si="4"/>
        <v/>
      </c>
      <c r="X51" s="23" t="str">
        <f t="shared" si="5"/>
        <v/>
      </c>
      <c r="Y51" s="40" t="str">
        <f t="shared" si="6"/>
        <v/>
      </c>
      <c r="Z51" s="23" t="str">
        <f t="shared" si="7"/>
        <v/>
      </c>
      <c r="AA51" s="69" t="str">
        <f t="shared" si="8"/>
        <v/>
      </c>
    </row>
    <row r="52" spans="1:27" s="1" customFormat="1" ht="13.9" customHeight="1" x14ac:dyDescent="0.25">
      <c r="A52" s="54" t="s">
        <v>73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48"/>
      <c r="Q52" s="44"/>
      <c r="R52" s="62"/>
      <c r="S52" s="68" t="str">
        <f t="shared" si="0"/>
        <v/>
      </c>
      <c r="T52" s="40" t="str">
        <f t="shared" si="1"/>
        <v/>
      </c>
      <c r="U52" s="23" t="str">
        <f t="shared" si="2"/>
        <v/>
      </c>
      <c r="V52" s="40" t="str">
        <f t="shared" si="3"/>
        <v/>
      </c>
      <c r="W52" s="40" t="str">
        <f t="shared" si="4"/>
        <v/>
      </c>
      <c r="X52" s="23" t="str">
        <f t="shared" si="5"/>
        <v/>
      </c>
      <c r="Y52" s="40" t="str">
        <f t="shared" si="6"/>
        <v/>
      </c>
      <c r="Z52" s="23" t="str">
        <f t="shared" si="7"/>
        <v/>
      </c>
      <c r="AA52" s="69" t="str">
        <f t="shared" si="8"/>
        <v/>
      </c>
    </row>
    <row r="53" spans="1:27" s="1" customFormat="1" ht="13.9" customHeight="1" x14ac:dyDescent="0.2">
      <c r="A53" s="59" t="s">
        <v>74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48"/>
      <c r="Q53" s="44"/>
      <c r="R53" s="62"/>
      <c r="S53" s="68" t="str">
        <f t="shared" si="0"/>
        <v/>
      </c>
      <c r="T53" s="40" t="str">
        <f t="shared" si="1"/>
        <v/>
      </c>
      <c r="U53" s="23" t="str">
        <f t="shared" si="2"/>
        <v/>
      </c>
      <c r="V53" s="40" t="str">
        <f t="shared" si="3"/>
        <v/>
      </c>
      <c r="W53" s="40" t="str">
        <f t="shared" si="4"/>
        <v/>
      </c>
      <c r="X53" s="23" t="str">
        <f t="shared" si="5"/>
        <v/>
      </c>
      <c r="Y53" s="40" t="str">
        <f t="shared" si="6"/>
        <v/>
      </c>
      <c r="Z53" s="23" t="str">
        <f t="shared" si="7"/>
        <v/>
      </c>
      <c r="AA53" s="69" t="str">
        <f t="shared" si="8"/>
        <v/>
      </c>
    </row>
    <row r="54" spans="1:27" s="1" customFormat="1" ht="13.9" customHeight="1" thickBot="1" x14ac:dyDescent="0.25">
      <c r="A54" s="60" t="s">
        <v>75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  <c r="Q54" s="44"/>
      <c r="R54" s="62"/>
      <c r="S54" s="141" t="str">
        <f t="shared" si="0"/>
        <v/>
      </c>
      <c r="T54" s="142" t="str">
        <f t="shared" si="1"/>
        <v/>
      </c>
      <c r="U54" s="143" t="str">
        <f t="shared" si="2"/>
        <v/>
      </c>
      <c r="V54" s="142" t="str">
        <f t="shared" si="3"/>
        <v/>
      </c>
      <c r="W54" s="142" t="str">
        <f t="shared" si="4"/>
        <v/>
      </c>
      <c r="X54" s="143" t="str">
        <f t="shared" si="5"/>
        <v/>
      </c>
      <c r="Y54" s="142" t="str">
        <f t="shared" si="6"/>
        <v/>
      </c>
      <c r="Z54" s="143" t="str">
        <f t="shared" si="7"/>
        <v/>
      </c>
      <c r="AA54" s="144" t="str">
        <f t="shared" si="8"/>
        <v/>
      </c>
    </row>
    <row r="55" spans="1:27" s="1" customFormat="1" ht="13.9" customHeight="1" thickTop="1" thickBot="1" x14ac:dyDescent="0.3">
      <c r="A55" s="72" t="s">
        <v>76</v>
      </c>
      <c r="B55" s="73">
        <f>SUM(B48:B54)</f>
        <v>0</v>
      </c>
      <c r="C55" s="73">
        <f t="shared" ref="C55:P55" si="11">SUM(C48:C54)</f>
        <v>0</v>
      </c>
      <c r="D55" s="73">
        <f t="shared" si="11"/>
        <v>0</v>
      </c>
      <c r="E55" s="73">
        <f t="shared" si="11"/>
        <v>0</v>
      </c>
      <c r="F55" s="73">
        <f t="shared" si="11"/>
        <v>0</v>
      </c>
      <c r="G55" s="73">
        <f t="shared" si="11"/>
        <v>0</v>
      </c>
      <c r="H55" s="73">
        <f t="shared" si="11"/>
        <v>0</v>
      </c>
      <c r="I55" s="73">
        <f t="shared" si="11"/>
        <v>0</v>
      </c>
      <c r="J55" s="73">
        <f t="shared" si="11"/>
        <v>0</v>
      </c>
      <c r="K55" s="73">
        <f t="shared" si="11"/>
        <v>0</v>
      </c>
      <c r="L55" s="73">
        <f t="shared" si="11"/>
        <v>0</v>
      </c>
      <c r="M55" s="73">
        <f t="shared" si="11"/>
        <v>0</v>
      </c>
      <c r="N55" s="73">
        <f t="shared" si="11"/>
        <v>0</v>
      </c>
      <c r="O55" s="73">
        <f t="shared" si="11"/>
        <v>0</v>
      </c>
      <c r="P55" s="73">
        <f t="shared" si="11"/>
        <v>0</v>
      </c>
      <c r="Q55" s="74"/>
      <c r="R55" s="75"/>
      <c r="S55" s="152" t="str">
        <f t="shared" si="0"/>
        <v/>
      </c>
      <c r="T55" s="149" t="str">
        <f t="shared" si="1"/>
        <v/>
      </c>
      <c r="U55" s="150" t="str">
        <f t="shared" si="2"/>
        <v/>
      </c>
      <c r="V55" s="149" t="str">
        <f t="shared" si="3"/>
        <v/>
      </c>
      <c r="W55" s="149" t="str">
        <f t="shared" si="4"/>
        <v/>
      </c>
      <c r="X55" s="150" t="str">
        <f t="shared" si="5"/>
        <v/>
      </c>
      <c r="Y55" s="149" t="str">
        <f t="shared" si="6"/>
        <v/>
      </c>
      <c r="Z55" s="150" t="str">
        <f t="shared" si="7"/>
        <v/>
      </c>
      <c r="AA55" s="151" t="str">
        <f t="shared" si="8"/>
        <v/>
      </c>
    </row>
    <row r="56" spans="1:27" s="1" customFormat="1" ht="20.100000000000001" customHeight="1" thickTop="1" x14ac:dyDescent="0.2">
      <c r="A56" s="126" t="s">
        <v>77</v>
      </c>
      <c r="B56" s="45">
        <v>20</v>
      </c>
      <c r="C56" s="45">
        <v>18</v>
      </c>
      <c r="D56" s="45">
        <v>9</v>
      </c>
      <c r="E56" s="45"/>
      <c r="F56" s="45"/>
      <c r="G56" s="45"/>
      <c r="H56" s="45"/>
      <c r="I56" s="45">
        <v>11</v>
      </c>
      <c r="J56" s="45">
        <v>6</v>
      </c>
      <c r="K56" s="45"/>
      <c r="L56" s="45">
        <v>3</v>
      </c>
      <c r="M56" s="45"/>
      <c r="N56" s="45"/>
      <c r="O56" s="45"/>
      <c r="P56" s="46"/>
      <c r="Q56" s="51"/>
      <c r="R56" s="61"/>
      <c r="S56" s="145">
        <f t="shared" si="0"/>
        <v>0.9</v>
      </c>
      <c r="T56" s="146">
        <f t="shared" si="1"/>
        <v>0.5</v>
      </c>
      <c r="U56" s="147" t="str">
        <f t="shared" si="2"/>
        <v/>
      </c>
      <c r="V56" s="146" t="str">
        <f t="shared" si="3"/>
        <v/>
      </c>
      <c r="W56" s="146" t="str">
        <f t="shared" si="4"/>
        <v/>
      </c>
      <c r="X56" s="147">
        <f t="shared" si="5"/>
        <v>0.85</v>
      </c>
      <c r="Y56" s="146">
        <f t="shared" si="6"/>
        <v>1</v>
      </c>
      <c r="Z56" s="147" t="str">
        <f t="shared" si="7"/>
        <v/>
      </c>
      <c r="AA56" s="148" t="str">
        <f t="shared" si="8"/>
        <v/>
      </c>
    </row>
    <row r="57" spans="1:27" s="1" customFormat="1" ht="20.100000000000001" customHeight="1" x14ac:dyDescent="0.2">
      <c r="A57" s="126" t="s">
        <v>78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48"/>
      <c r="Q57" s="51"/>
      <c r="R57" s="61"/>
      <c r="S57" s="68" t="str">
        <f t="shared" si="0"/>
        <v/>
      </c>
      <c r="T57" s="40" t="str">
        <f t="shared" si="1"/>
        <v/>
      </c>
      <c r="U57" s="23" t="str">
        <f t="shared" si="2"/>
        <v/>
      </c>
      <c r="V57" s="40" t="str">
        <f t="shared" si="3"/>
        <v/>
      </c>
      <c r="W57" s="40" t="str">
        <f t="shared" si="4"/>
        <v/>
      </c>
      <c r="X57" s="23" t="str">
        <f t="shared" si="5"/>
        <v/>
      </c>
      <c r="Y57" s="40" t="str">
        <f t="shared" si="6"/>
        <v/>
      </c>
      <c r="Z57" s="23" t="str">
        <f t="shared" si="7"/>
        <v/>
      </c>
      <c r="AA57" s="69" t="str">
        <f t="shared" si="8"/>
        <v/>
      </c>
    </row>
    <row r="58" spans="1:27" s="1" customFormat="1" ht="20.100000000000001" customHeight="1" x14ac:dyDescent="0.2">
      <c r="A58" s="126" t="s">
        <v>79</v>
      </c>
      <c r="B58" s="39">
        <v>155</v>
      </c>
      <c r="C58" s="39">
        <v>155</v>
      </c>
      <c r="D58" s="39">
        <v>130</v>
      </c>
      <c r="E58" s="39"/>
      <c r="F58" s="39"/>
      <c r="G58" s="39"/>
      <c r="H58" s="39"/>
      <c r="I58" s="39">
        <v>93</v>
      </c>
      <c r="J58" s="39">
        <v>7</v>
      </c>
      <c r="K58" s="39">
        <v>1</v>
      </c>
      <c r="L58" s="39">
        <v>54</v>
      </c>
      <c r="M58" s="39"/>
      <c r="N58" s="39"/>
      <c r="O58" s="39"/>
      <c r="P58" s="48"/>
      <c r="Q58" s="51"/>
      <c r="R58" s="61"/>
      <c r="S58" s="68">
        <f t="shared" si="0"/>
        <v>1</v>
      </c>
      <c r="T58" s="40">
        <f t="shared" si="1"/>
        <v>0.83870967741935487</v>
      </c>
      <c r="U58" s="23" t="str">
        <f t="shared" si="2"/>
        <v/>
      </c>
      <c r="V58" s="40" t="str">
        <f t="shared" si="3"/>
        <v/>
      </c>
      <c r="W58" s="40" t="str">
        <f t="shared" si="4"/>
        <v/>
      </c>
      <c r="X58" s="23">
        <f t="shared" si="5"/>
        <v>0.65161290322580645</v>
      </c>
      <c r="Y58" s="40">
        <f t="shared" si="6"/>
        <v>0.99009900990099009</v>
      </c>
      <c r="Z58" s="23" t="str">
        <f t="shared" si="7"/>
        <v/>
      </c>
      <c r="AA58" s="69" t="str">
        <f t="shared" si="8"/>
        <v/>
      </c>
    </row>
    <row r="59" spans="1:27" s="1" customFormat="1" ht="20.100000000000001" customHeight="1" x14ac:dyDescent="0.2">
      <c r="A59" s="126" t="s">
        <v>80</v>
      </c>
      <c r="B59" s="39">
        <v>40</v>
      </c>
      <c r="C59" s="39">
        <v>37</v>
      </c>
      <c r="D59" s="39">
        <v>27</v>
      </c>
      <c r="E59" s="39"/>
      <c r="F59" s="39"/>
      <c r="G59" s="39"/>
      <c r="H59" s="39"/>
      <c r="I59" s="101">
        <v>32</v>
      </c>
      <c r="J59" s="101">
        <v>6</v>
      </c>
      <c r="K59" s="101"/>
      <c r="L59" s="101">
        <v>2</v>
      </c>
      <c r="M59" s="39"/>
      <c r="N59" s="39"/>
      <c r="O59" s="39"/>
      <c r="P59" s="48"/>
      <c r="Q59" s="51"/>
      <c r="R59" s="61"/>
      <c r="S59" s="68">
        <f t="shared" si="0"/>
        <v>0.92500000000000004</v>
      </c>
      <c r="T59" s="40">
        <f t="shared" si="1"/>
        <v>0.72972972972972971</v>
      </c>
      <c r="U59" s="23" t="str">
        <f t="shared" si="2"/>
        <v/>
      </c>
      <c r="V59" s="40" t="str">
        <f t="shared" si="3"/>
        <v/>
      </c>
      <c r="W59" s="40" t="str">
        <f t="shared" si="4"/>
        <v/>
      </c>
      <c r="X59" s="23">
        <f t="shared" si="5"/>
        <v>0.95</v>
      </c>
      <c r="Y59" s="40">
        <f t="shared" si="6"/>
        <v>1</v>
      </c>
      <c r="Z59" s="23" t="str">
        <f t="shared" si="7"/>
        <v/>
      </c>
      <c r="AA59" s="69" t="str">
        <f t="shared" si="8"/>
        <v/>
      </c>
    </row>
    <row r="60" spans="1:27" s="1" customFormat="1" ht="20.100000000000001" customHeight="1" x14ac:dyDescent="0.2">
      <c r="A60" s="126" t="s">
        <v>81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48"/>
      <c r="Q60" s="51"/>
      <c r="R60" s="61"/>
      <c r="S60" s="68" t="str">
        <f t="shared" si="0"/>
        <v/>
      </c>
      <c r="T60" s="40" t="str">
        <f t="shared" si="1"/>
        <v/>
      </c>
      <c r="U60" s="23" t="str">
        <f t="shared" si="2"/>
        <v/>
      </c>
      <c r="V60" s="40" t="str">
        <f t="shared" si="3"/>
        <v/>
      </c>
      <c r="W60" s="40" t="str">
        <f t="shared" si="4"/>
        <v/>
      </c>
      <c r="X60" s="23" t="str">
        <f t="shared" si="5"/>
        <v/>
      </c>
      <c r="Y60" s="40" t="str">
        <f t="shared" si="6"/>
        <v/>
      </c>
      <c r="Z60" s="23" t="str">
        <f t="shared" si="7"/>
        <v/>
      </c>
      <c r="AA60" s="69" t="str">
        <f t="shared" si="8"/>
        <v/>
      </c>
    </row>
    <row r="61" spans="1:27" s="1" customFormat="1" ht="20.100000000000001" customHeight="1" x14ac:dyDescent="0.2">
      <c r="A61" s="126" t="s">
        <v>82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48"/>
      <c r="Q61" s="51"/>
      <c r="R61" s="61"/>
      <c r="S61" s="68" t="str">
        <f t="shared" si="0"/>
        <v/>
      </c>
      <c r="T61" s="40" t="str">
        <f t="shared" si="1"/>
        <v/>
      </c>
      <c r="U61" s="23" t="str">
        <f t="shared" si="2"/>
        <v/>
      </c>
      <c r="V61" s="40" t="str">
        <f t="shared" si="3"/>
        <v/>
      </c>
      <c r="W61" s="40" t="str">
        <f t="shared" si="4"/>
        <v/>
      </c>
      <c r="X61" s="23" t="str">
        <f t="shared" si="5"/>
        <v/>
      </c>
      <c r="Y61" s="40" t="str">
        <f t="shared" si="6"/>
        <v/>
      </c>
      <c r="Z61" s="23" t="str">
        <f t="shared" si="7"/>
        <v/>
      </c>
      <c r="AA61" s="69" t="str">
        <f t="shared" si="8"/>
        <v/>
      </c>
    </row>
    <row r="62" spans="1:27" s="1" customFormat="1" ht="20.100000000000001" customHeight="1" x14ac:dyDescent="0.2">
      <c r="A62" s="126" t="s">
        <v>83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48"/>
      <c r="Q62" s="51"/>
      <c r="R62" s="61"/>
      <c r="S62" s="68" t="str">
        <f t="shared" si="0"/>
        <v/>
      </c>
      <c r="T62" s="40" t="str">
        <f t="shared" si="1"/>
        <v/>
      </c>
      <c r="U62" s="23" t="str">
        <f t="shared" si="2"/>
        <v/>
      </c>
      <c r="V62" s="40" t="str">
        <f t="shared" si="3"/>
        <v/>
      </c>
      <c r="W62" s="40" t="str">
        <f t="shared" si="4"/>
        <v/>
      </c>
      <c r="X62" s="23" t="str">
        <f t="shared" si="5"/>
        <v/>
      </c>
      <c r="Y62" s="40" t="str">
        <f t="shared" si="6"/>
        <v/>
      </c>
      <c r="Z62" s="23" t="str">
        <f t="shared" si="7"/>
        <v/>
      </c>
      <c r="AA62" s="69" t="str">
        <f t="shared" si="8"/>
        <v/>
      </c>
    </row>
    <row r="63" spans="1:27" s="1" customFormat="1" ht="20.100000000000001" customHeight="1" x14ac:dyDescent="0.2">
      <c r="A63" s="126" t="s">
        <v>84</v>
      </c>
      <c r="B63" s="39">
        <v>2</v>
      </c>
      <c r="C63" s="39">
        <v>0</v>
      </c>
      <c r="D63" s="39">
        <v>0</v>
      </c>
      <c r="E63" s="39"/>
      <c r="F63" s="39"/>
      <c r="G63" s="39"/>
      <c r="H63" s="39"/>
      <c r="I63" s="39">
        <v>2</v>
      </c>
      <c r="J63" s="39"/>
      <c r="K63" s="39"/>
      <c r="L63" s="39"/>
      <c r="M63" s="39"/>
      <c r="N63" s="39"/>
      <c r="O63" s="39"/>
      <c r="P63" s="48"/>
      <c r="Q63" s="51"/>
      <c r="R63" s="61"/>
      <c r="S63" s="68">
        <f t="shared" si="0"/>
        <v>0</v>
      </c>
      <c r="T63" s="40" t="str">
        <f t="shared" si="1"/>
        <v/>
      </c>
      <c r="U63" s="23" t="str">
        <f t="shared" si="2"/>
        <v/>
      </c>
      <c r="V63" s="40" t="str">
        <f t="shared" si="3"/>
        <v/>
      </c>
      <c r="W63" s="40" t="str">
        <f t="shared" si="4"/>
        <v/>
      </c>
      <c r="X63" s="23">
        <f t="shared" si="5"/>
        <v>1</v>
      </c>
      <c r="Y63" s="40">
        <f t="shared" si="6"/>
        <v>1</v>
      </c>
      <c r="Z63" s="23" t="str">
        <f t="shared" si="7"/>
        <v/>
      </c>
      <c r="AA63" s="69" t="str">
        <f t="shared" si="8"/>
        <v/>
      </c>
    </row>
    <row r="64" spans="1:27" s="1" customFormat="1" ht="20.100000000000001" customHeight="1" x14ac:dyDescent="0.2">
      <c r="A64" s="126" t="s">
        <v>85</v>
      </c>
      <c r="B64" s="39">
        <v>7</v>
      </c>
      <c r="C64" s="39">
        <v>0</v>
      </c>
      <c r="D64" s="39">
        <v>0</v>
      </c>
      <c r="E64" s="39"/>
      <c r="F64" s="39"/>
      <c r="G64" s="39"/>
      <c r="H64" s="39"/>
      <c r="I64" s="39">
        <v>6</v>
      </c>
      <c r="J64" s="39">
        <v>1</v>
      </c>
      <c r="K64" s="39"/>
      <c r="L64" s="39"/>
      <c r="M64" s="39"/>
      <c r="N64" s="39"/>
      <c r="O64" s="39"/>
      <c r="P64" s="48"/>
      <c r="Q64" s="51"/>
      <c r="R64" s="61"/>
      <c r="S64" s="68">
        <f t="shared" si="0"/>
        <v>0</v>
      </c>
      <c r="T64" s="40" t="str">
        <f t="shared" si="1"/>
        <v/>
      </c>
      <c r="U64" s="23" t="str">
        <f t="shared" si="2"/>
        <v/>
      </c>
      <c r="V64" s="40" t="str">
        <f t="shared" si="3"/>
        <v/>
      </c>
      <c r="W64" s="40" t="str">
        <f t="shared" si="4"/>
        <v/>
      </c>
      <c r="X64" s="23">
        <f t="shared" si="5"/>
        <v>1</v>
      </c>
      <c r="Y64" s="40">
        <f t="shared" si="6"/>
        <v>1</v>
      </c>
      <c r="Z64" s="23" t="str">
        <f t="shared" si="7"/>
        <v/>
      </c>
      <c r="AA64" s="69" t="str">
        <f t="shared" si="8"/>
        <v/>
      </c>
    </row>
    <row r="65" spans="1:27" s="1" customFormat="1" ht="24.75" customHeight="1" x14ac:dyDescent="0.2">
      <c r="A65" s="126" t="s">
        <v>86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8"/>
      <c r="Q65" s="51"/>
      <c r="R65" s="61"/>
      <c r="S65" s="68" t="str">
        <f t="shared" si="0"/>
        <v/>
      </c>
      <c r="T65" s="40" t="str">
        <f t="shared" si="1"/>
        <v/>
      </c>
      <c r="U65" s="23" t="str">
        <f t="shared" si="2"/>
        <v/>
      </c>
      <c r="V65" s="40" t="str">
        <f t="shared" si="3"/>
        <v/>
      </c>
      <c r="W65" s="40" t="str">
        <f t="shared" si="4"/>
        <v/>
      </c>
      <c r="X65" s="23" t="str">
        <f t="shared" si="5"/>
        <v/>
      </c>
      <c r="Y65" s="40" t="str">
        <f t="shared" si="6"/>
        <v/>
      </c>
      <c r="Z65" s="23" t="str">
        <f t="shared" si="7"/>
        <v/>
      </c>
      <c r="AA65" s="69" t="str">
        <f t="shared" si="8"/>
        <v/>
      </c>
    </row>
    <row r="66" spans="1:27" s="1" customFormat="1" ht="26.25" customHeight="1" x14ac:dyDescent="0.2">
      <c r="A66" s="126" t="s">
        <v>87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48"/>
      <c r="Q66" s="51"/>
      <c r="R66" s="61"/>
      <c r="S66" s="68" t="str">
        <f t="shared" si="0"/>
        <v/>
      </c>
      <c r="T66" s="40" t="str">
        <f t="shared" si="1"/>
        <v/>
      </c>
      <c r="U66" s="23" t="str">
        <f t="shared" si="2"/>
        <v/>
      </c>
      <c r="V66" s="40" t="str">
        <f t="shared" si="3"/>
        <v/>
      </c>
      <c r="W66" s="40" t="str">
        <f t="shared" si="4"/>
        <v/>
      </c>
      <c r="X66" s="23" t="str">
        <f t="shared" si="5"/>
        <v/>
      </c>
      <c r="Y66" s="40" t="str">
        <f t="shared" si="6"/>
        <v/>
      </c>
      <c r="Z66" s="23" t="str">
        <f t="shared" si="7"/>
        <v/>
      </c>
      <c r="AA66" s="69" t="str">
        <f t="shared" si="8"/>
        <v/>
      </c>
    </row>
    <row r="67" spans="1:27" s="1" customFormat="1" ht="20.100000000000001" customHeight="1" x14ac:dyDescent="0.2">
      <c r="A67" s="126" t="s">
        <v>88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48"/>
      <c r="Q67" s="51"/>
      <c r="R67" s="61"/>
      <c r="S67" s="68" t="str">
        <f t="shared" ref="S67:S88" si="12">IF($B67=0,"",C67/$B67)</f>
        <v/>
      </c>
      <c r="T67" s="40" t="str">
        <f t="shared" ref="T67:T88" si="13">IF($C67=0,"",D67/$C67)</f>
        <v/>
      </c>
      <c r="U67" s="23" t="str">
        <f t="shared" ref="U67:U88" si="14">IF((E67+G67+H67)=0,"",1-(H67/(E67+G67+H67)))</f>
        <v/>
      </c>
      <c r="V67" s="40" t="str">
        <f t="shared" ref="V67:V88" si="15">IF(($E67+$G67)=0,"",E67/($E67+$G67))</f>
        <v/>
      </c>
      <c r="W67" s="40" t="str">
        <f t="shared" ref="W67:W88" si="16">IF(($E67+$G67)=0,"",F67/($E67))</f>
        <v/>
      </c>
      <c r="X67" s="23" t="str">
        <f t="shared" ref="X67:X88" si="17">IF((I67+J67+K67+L67)=0,"",1-(L67/(I67+J67+K67+L67)))</f>
        <v/>
      </c>
      <c r="Y67" s="40" t="str">
        <f t="shared" ref="Y67:Y88" si="18">IF((I67+J67+K67)=0,"",(I67+J67)/(I67+J67+K67))</f>
        <v/>
      </c>
      <c r="Z67" s="23" t="str">
        <f t="shared" ref="Z67:Z88" si="19">IF((M67+N67+O67+P67)=0,"",1-(P67/(M67+N67+O67+P67)))</f>
        <v/>
      </c>
      <c r="AA67" s="69" t="str">
        <f t="shared" ref="AA67:AA88" si="20">IF((M67+N67+O67)=0,"",(N67+M67)/(M67+N67+O67))</f>
        <v/>
      </c>
    </row>
    <row r="68" spans="1:27" s="1" customFormat="1" ht="20.100000000000001" customHeight="1" x14ac:dyDescent="0.2">
      <c r="A68" s="126" t="s">
        <v>89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48"/>
      <c r="Q68" s="51"/>
      <c r="R68" s="61"/>
      <c r="S68" s="68" t="str">
        <f t="shared" si="12"/>
        <v/>
      </c>
      <c r="T68" s="40" t="str">
        <f t="shared" si="13"/>
        <v/>
      </c>
      <c r="U68" s="23" t="str">
        <f t="shared" si="14"/>
        <v/>
      </c>
      <c r="V68" s="40" t="str">
        <f t="shared" si="15"/>
        <v/>
      </c>
      <c r="W68" s="40" t="str">
        <f t="shared" si="16"/>
        <v/>
      </c>
      <c r="X68" s="23" t="str">
        <f t="shared" si="17"/>
        <v/>
      </c>
      <c r="Y68" s="40" t="str">
        <f t="shared" si="18"/>
        <v/>
      </c>
      <c r="Z68" s="23" t="str">
        <f t="shared" si="19"/>
        <v/>
      </c>
      <c r="AA68" s="69" t="str">
        <f t="shared" si="20"/>
        <v/>
      </c>
    </row>
    <row r="69" spans="1:27" s="1" customFormat="1" ht="20.100000000000001" customHeight="1" x14ac:dyDescent="0.2">
      <c r="A69" s="126" t="s">
        <v>90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48"/>
      <c r="Q69" s="51"/>
      <c r="R69" s="61"/>
      <c r="S69" s="68" t="str">
        <f t="shared" si="12"/>
        <v/>
      </c>
      <c r="T69" s="40" t="str">
        <f t="shared" si="13"/>
        <v/>
      </c>
      <c r="U69" s="23" t="str">
        <f t="shared" si="14"/>
        <v/>
      </c>
      <c r="V69" s="40" t="str">
        <f t="shared" si="15"/>
        <v/>
      </c>
      <c r="W69" s="40" t="str">
        <f t="shared" si="16"/>
        <v/>
      </c>
      <c r="X69" s="23" t="str">
        <f t="shared" si="17"/>
        <v/>
      </c>
      <c r="Y69" s="40" t="str">
        <f t="shared" si="18"/>
        <v/>
      </c>
      <c r="Z69" s="23" t="str">
        <f t="shared" si="19"/>
        <v/>
      </c>
      <c r="AA69" s="69" t="str">
        <f t="shared" si="20"/>
        <v/>
      </c>
    </row>
    <row r="70" spans="1:27" s="1" customFormat="1" ht="20.100000000000001" customHeight="1" x14ac:dyDescent="0.2">
      <c r="A70" s="126" t="s">
        <v>91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48"/>
      <c r="Q70" s="51"/>
      <c r="R70" s="61"/>
      <c r="S70" s="68" t="str">
        <f t="shared" si="12"/>
        <v/>
      </c>
      <c r="T70" s="40" t="str">
        <f t="shared" si="13"/>
        <v/>
      </c>
      <c r="U70" s="23" t="str">
        <f t="shared" si="14"/>
        <v/>
      </c>
      <c r="V70" s="40" t="str">
        <f t="shared" si="15"/>
        <v/>
      </c>
      <c r="W70" s="40" t="str">
        <f t="shared" si="16"/>
        <v/>
      </c>
      <c r="X70" s="23" t="str">
        <f t="shared" si="17"/>
        <v/>
      </c>
      <c r="Y70" s="40" t="str">
        <f t="shared" si="18"/>
        <v/>
      </c>
      <c r="Z70" s="23" t="str">
        <f t="shared" si="19"/>
        <v/>
      </c>
      <c r="AA70" s="69" t="str">
        <f t="shared" si="20"/>
        <v/>
      </c>
    </row>
    <row r="71" spans="1:27" s="1" customFormat="1" ht="20.100000000000001" customHeight="1" x14ac:dyDescent="0.2">
      <c r="A71" s="126" t="s">
        <v>92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48"/>
      <c r="Q71" s="51"/>
      <c r="R71" s="61"/>
      <c r="S71" s="68" t="str">
        <f t="shared" si="12"/>
        <v/>
      </c>
      <c r="T71" s="40" t="str">
        <f t="shared" si="13"/>
        <v/>
      </c>
      <c r="U71" s="23" t="str">
        <f t="shared" si="14"/>
        <v/>
      </c>
      <c r="V71" s="40" t="str">
        <f t="shared" si="15"/>
        <v/>
      </c>
      <c r="W71" s="40" t="str">
        <f t="shared" si="16"/>
        <v/>
      </c>
      <c r="X71" s="23" t="str">
        <f t="shared" si="17"/>
        <v/>
      </c>
      <c r="Y71" s="40" t="str">
        <f t="shared" si="18"/>
        <v/>
      </c>
      <c r="Z71" s="23" t="str">
        <f t="shared" si="19"/>
        <v/>
      </c>
      <c r="AA71" s="69" t="str">
        <f t="shared" si="20"/>
        <v/>
      </c>
    </row>
    <row r="72" spans="1:27" s="1" customFormat="1" ht="20.100000000000001" customHeight="1" x14ac:dyDescent="0.2">
      <c r="A72" s="126" t="s">
        <v>93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48"/>
      <c r="Q72" s="51"/>
      <c r="R72" s="61"/>
      <c r="S72" s="68" t="str">
        <f t="shared" si="12"/>
        <v/>
      </c>
      <c r="T72" s="40" t="str">
        <f t="shared" si="13"/>
        <v/>
      </c>
      <c r="U72" s="23" t="str">
        <f t="shared" si="14"/>
        <v/>
      </c>
      <c r="V72" s="40" t="str">
        <f t="shared" si="15"/>
        <v/>
      </c>
      <c r="W72" s="40" t="str">
        <f t="shared" si="16"/>
        <v/>
      </c>
      <c r="X72" s="23" t="str">
        <f t="shared" si="17"/>
        <v/>
      </c>
      <c r="Y72" s="40" t="str">
        <f t="shared" si="18"/>
        <v/>
      </c>
      <c r="Z72" s="23" t="str">
        <f t="shared" si="19"/>
        <v/>
      </c>
      <c r="AA72" s="69" t="str">
        <f t="shared" si="20"/>
        <v/>
      </c>
    </row>
    <row r="73" spans="1:27" s="1" customFormat="1" ht="20.100000000000001" customHeight="1" x14ac:dyDescent="0.2">
      <c r="A73" s="126" t="s">
        <v>94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48"/>
      <c r="Q73" s="51"/>
      <c r="R73" s="61"/>
      <c r="S73" s="68" t="str">
        <f t="shared" si="12"/>
        <v/>
      </c>
      <c r="T73" s="40" t="str">
        <f t="shared" si="13"/>
        <v/>
      </c>
      <c r="U73" s="23" t="str">
        <f t="shared" si="14"/>
        <v/>
      </c>
      <c r="V73" s="40" t="str">
        <f t="shared" si="15"/>
        <v/>
      </c>
      <c r="W73" s="40" t="str">
        <f t="shared" si="16"/>
        <v/>
      </c>
      <c r="X73" s="23" t="str">
        <f t="shared" si="17"/>
        <v/>
      </c>
      <c r="Y73" s="40" t="str">
        <f t="shared" si="18"/>
        <v/>
      </c>
      <c r="Z73" s="23" t="str">
        <f t="shared" si="19"/>
        <v/>
      </c>
      <c r="AA73" s="69" t="str">
        <f t="shared" si="20"/>
        <v/>
      </c>
    </row>
    <row r="74" spans="1:27" s="1" customFormat="1" ht="20.100000000000001" customHeight="1" x14ac:dyDescent="0.2">
      <c r="A74" s="126" t="s">
        <v>95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48"/>
      <c r="Q74" s="51"/>
      <c r="R74" s="61"/>
      <c r="S74" s="68" t="str">
        <f t="shared" si="12"/>
        <v/>
      </c>
      <c r="T74" s="40" t="str">
        <f t="shared" si="13"/>
        <v/>
      </c>
      <c r="U74" s="23" t="str">
        <f t="shared" si="14"/>
        <v/>
      </c>
      <c r="V74" s="40" t="str">
        <f t="shared" si="15"/>
        <v/>
      </c>
      <c r="W74" s="40" t="str">
        <f t="shared" si="16"/>
        <v/>
      </c>
      <c r="X74" s="23" t="str">
        <f t="shared" si="17"/>
        <v/>
      </c>
      <c r="Y74" s="40" t="str">
        <f t="shared" si="18"/>
        <v/>
      </c>
      <c r="Z74" s="23" t="str">
        <f t="shared" si="19"/>
        <v/>
      </c>
      <c r="AA74" s="69" t="str">
        <f t="shared" si="20"/>
        <v/>
      </c>
    </row>
    <row r="75" spans="1:27" s="1" customFormat="1" ht="20.100000000000001" customHeight="1" x14ac:dyDescent="0.2">
      <c r="A75" s="126" t="s">
        <v>96</v>
      </c>
      <c r="B75" s="39">
        <v>10</v>
      </c>
      <c r="C75" s="39">
        <v>10</v>
      </c>
      <c r="D75" s="39">
        <v>6</v>
      </c>
      <c r="E75" s="39"/>
      <c r="F75" s="39"/>
      <c r="G75" s="39"/>
      <c r="H75" s="39"/>
      <c r="I75" s="39">
        <v>4</v>
      </c>
      <c r="J75" s="39">
        <v>3</v>
      </c>
      <c r="K75" s="39"/>
      <c r="L75" s="39">
        <v>3</v>
      </c>
      <c r="M75" s="39"/>
      <c r="N75" s="39"/>
      <c r="O75" s="39"/>
      <c r="P75" s="48"/>
      <c r="Q75" s="51"/>
      <c r="R75" s="61"/>
      <c r="S75" s="68">
        <f t="shared" si="12"/>
        <v>1</v>
      </c>
      <c r="T75" s="40">
        <f t="shared" si="13"/>
        <v>0.6</v>
      </c>
      <c r="U75" s="23" t="str">
        <f t="shared" si="14"/>
        <v/>
      </c>
      <c r="V75" s="40" t="str">
        <f t="shared" si="15"/>
        <v/>
      </c>
      <c r="W75" s="40" t="str">
        <f t="shared" si="16"/>
        <v/>
      </c>
      <c r="X75" s="23">
        <f t="shared" si="17"/>
        <v>0.7</v>
      </c>
      <c r="Y75" s="40">
        <f t="shared" si="18"/>
        <v>1</v>
      </c>
      <c r="Z75" s="23" t="str">
        <f t="shared" si="19"/>
        <v/>
      </c>
      <c r="AA75" s="69" t="str">
        <f t="shared" si="20"/>
        <v/>
      </c>
    </row>
    <row r="76" spans="1:27" s="1" customFormat="1" ht="20.100000000000001" customHeight="1" x14ac:dyDescent="0.2">
      <c r="A76" s="126" t="s">
        <v>97</v>
      </c>
      <c r="B76" s="39">
        <v>17</v>
      </c>
      <c r="C76" s="39">
        <v>17</v>
      </c>
      <c r="D76" s="39">
        <v>16</v>
      </c>
      <c r="E76" s="39"/>
      <c r="F76" s="39"/>
      <c r="G76" s="39"/>
      <c r="H76" s="39"/>
      <c r="I76" s="39">
        <v>2</v>
      </c>
      <c r="J76" s="39">
        <v>4</v>
      </c>
      <c r="K76" s="39"/>
      <c r="L76" s="39">
        <v>11</v>
      </c>
      <c r="M76" s="39"/>
      <c r="N76" s="39"/>
      <c r="O76" s="39"/>
      <c r="P76" s="48"/>
      <c r="Q76" s="51"/>
      <c r="R76" s="61"/>
      <c r="S76" s="68">
        <f t="shared" si="12"/>
        <v>1</v>
      </c>
      <c r="T76" s="40">
        <f t="shared" si="13"/>
        <v>0.94117647058823528</v>
      </c>
      <c r="U76" s="23" t="str">
        <f t="shared" si="14"/>
        <v/>
      </c>
      <c r="V76" s="40" t="str">
        <f t="shared" si="15"/>
        <v/>
      </c>
      <c r="W76" s="40" t="str">
        <f t="shared" si="16"/>
        <v/>
      </c>
      <c r="X76" s="23">
        <f t="shared" si="17"/>
        <v>0.3529411764705882</v>
      </c>
      <c r="Y76" s="40">
        <f t="shared" si="18"/>
        <v>1</v>
      </c>
      <c r="Z76" s="23" t="str">
        <f t="shared" si="19"/>
        <v/>
      </c>
      <c r="AA76" s="69" t="str">
        <f t="shared" si="20"/>
        <v/>
      </c>
    </row>
    <row r="77" spans="1:27" s="1" customFormat="1" ht="20.100000000000001" customHeight="1" x14ac:dyDescent="0.2">
      <c r="A77" s="126" t="s">
        <v>98</v>
      </c>
      <c r="B77" s="39">
        <v>4</v>
      </c>
      <c r="C77" s="39">
        <v>4</v>
      </c>
      <c r="D77" s="39">
        <v>0</v>
      </c>
      <c r="E77" s="39"/>
      <c r="F77" s="39"/>
      <c r="G77" s="39"/>
      <c r="H77" s="39"/>
      <c r="I77" s="39">
        <v>1</v>
      </c>
      <c r="J77" s="39">
        <v>2</v>
      </c>
      <c r="K77" s="39"/>
      <c r="L77" s="39">
        <v>1</v>
      </c>
      <c r="M77" s="39"/>
      <c r="N77" s="39"/>
      <c r="O77" s="39"/>
      <c r="P77" s="48"/>
      <c r="Q77" s="51"/>
      <c r="R77" s="61"/>
      <c r="S77" s="68">
        <f t="shared" si="12"/>
        <v>1</v>
      </c>
      <c r="T77" s="40">
        <f t="shared" si="13"/>
        <v>0</v>
      </c>
      <c r="U77" s="23" t="str">
        <f t="shared" si="14"/>
        <v/>
      </c>
      <c r="V77" s="40" t="str">
        <f t="shared" si="15"/>
        <v/>
      </c>
      <c r="W77" s="40" t="str">
        <f t="shared" si="16"/>
        <v/>
      </c>
      <c r="X77" s="23">
        <f t="shared" si="17"/>
        <v>0.75</v>
      </c>
      <c r="Y77" s="40">
        <f t="shared" si="18"/>
        <v>1</v>
      </c>
      <c r="Z77" s="23" t="str">
        <f t="shared" si="19"/>
        <v/>
      </c>
      <c r="AA77" s="69" t="str">
        <f t="shared" si="20"/>
        <v/>
      </c>
    </row>
    <row r="78" spans="1:27" s="1" customFormat="1" ht="20.100000000000001" customHeight="1" x14ac:dyDescent="0.2">
      <c r="A78" s="126" t="s">
        <v>99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48"/>
      <c r="Q78" s="51"/>
      <c r="R78" s="61"/>
      <c r="S78" s="68" t="str">
        <f t="shared" si="12"/>
        <v/>
      </c>
      <c r="T78" s="40" t="str">
        <f t="shared" si="13"/>
        <v/>
      </c>
      <c r="U78" s="23" t="str">
        <f t="shared" si="14"/>
        <v/>
      </c>
      <c r="V78" s="40" t="str">
        <f t="shared" si="15"/>
        <v/>
      </c>
      <c r="W78" s="40" t="str">
        <f t="shared" si="16"/>
        <v/>
      </c>
      <c r="X78" s="23" t="str">
        <f t="shared" si="17"/>
        <v/>
      </c>
      <c r="Y78" s="40" t="str">
        <f t="shared" si="18"/>
        <v/>
      </c>
      <c r="Z78" s="23" t="str">
        <f t="shared" si="19"/>
        <v/>
      </c>
      <c r="AA78" s="69" t="str">
        <f t="shared" si="20"/>
        <v/>
      </c>
    </row>
    <row r="79" spans="1:27" s="1" customFormat="1" ht="20.100000000000001" customHeight="1" x14ac:dyDescent="0.2">
      <c r="A79" s="126" t="s">
        <v>100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48"/>
      <c r="Q79" s="51"/>
      <c r="R79" s="61"/>
      <c r="S79" s="68" t="str">
        <f t="shared" si="12"/>
        <v/>
      </c>
      <c r="T79" s="40" t="str">
        <f t="shared" si="13"/>
        <v/>
      </c>
      <c r="U79" s="23" t="str">
        <f t="shared" si="14"/>
        <v/>
      </c>
      <c r="V79" s="40" t="str">
        <f t="shared" si="15"/>
        <v/>
      </c>
      <c r="W79" s="40" t="str">
        <f t="shared" si="16"/>
        <v/>
      </c>
      <c r="X79" s="23" t="str">
        <f t="shared" si="17"/>
        <v/>
      </c>
      <c r="Y79" s="40" t="str">
        <f t="shared" si="18"/>
        <v/>
      </c>
      <c r="Z79" s="23" t="str">
        <f t="shared" si="19"/>
        <v/>
      </c>
      <c r="AA79" s="69" t="str">
        <f t="shared" si="20"/>
        <v/>
      </c>
    </row>
    <row r="80" spans="1:27" s="1" customFormat="1" ht="20.100000000000001" customHeight="1" x14ac:dyDescent="0.2">
      <c r="A80" s="126" t="s">
        <v>101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48"/>
      <c r="Q80" s="51"/>
      <c r="R80" s="61"/>
      <c r="S80" s="68" t="str">
        <f t="shared" si="12"/>
        <v/>
      </c>
      <c r="T80" s="40" t="str">
        <f t="shared" si="13"/>
        <v/>
      </c>
      <c r="U80" s="23" t="str">
        <f t="shared" si="14"/>
        <v/>
      </c>
      <c r="V80" s="40" t="str">
        <f t="shared" si="15"/>
        <v/>
      </c>
      <c r="W80" s="40" t="str">
        <f t="shared" si="16"/>
        <v/>
      </c>
      <c r="X80" s="23" t="str">
        <f t="shared" si="17"/>
        <v/>
      </c>
      <c r="Y80" s="40" t="str">
        <f t="shared" si="18"/>
        <v/>
      </c>
      <c r="Z80" s="23" t="str">
        <f t="shared" si="19"/>
        <v/>
      </c>
      <c r="AA80" s="69" t="str">
        <f t="shared" si="20"/>
        <v/>
      </c>
    </row>
    <row r="81" spans="1:27" s="1" customFormat="1" ht="20.100000000000001" customHeight="1" x14ac:dyDescent="0.2">
      <c r="A81" s="126" t="s">
        <v>102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48"/>
      <c r="Q81" s="51"/>
      <c r="R81" s="61"/>
      <c r="S81" s="68" t="str">
        <f t="shared" si="12"/>
        <v/>
      </c>
      <c r="T81" s="40" t="str">
        <f t="shared" si="13"/>
        <v/>
      </c>
      <c r="U81" s="23" t="str">
        <f t="shared" si="14"/>
        <v/>
      </c>
      <c r="V81" s="40" t="str">
        <f t="shared" si="15"/>
        <v/>
      </c>
      <c r="W81" s="40" t="str">
        <f t="shared" si="16"/>
        <v/>
      </c>
      <c r="X81" s="23" t="str">
        <f t="shared" si="17"/>
        <v/>
      </c>
      <c r="Y81" s="40" t="str">
        <f t="shared" si="18"/>
        <v/>
      </c>
      <c r="Z81" s="23" t="str">
        <f t="shared" si="19"/>
        <v/>
      </c>
      <c r="AA81" s="69" t="str">
        <f t="shared" si="20"/>
        <v/>
      </c>
    </row>
    <row r="82" spans="1:27" s="1" customFormat="1" ht="20.100000000000001" customHeight="1" x14ac:dyDescent="0.2">
      <c r="A82" s="126" t="s">
        <v>103</v>
      </c>
      <c r="B82" s="39">
        <v>11</v>
      </c>
      <c r="C82" s="39">
        <v>9</v>
      </c>
      <c r="D82" s="39">
        <v>7</v>
      </c>
      <c r="E82" s="39"/>
      <c r="F82" s="39"/>
      <c r="G82" s="39"/>
      <c r="H82" s="39"/>
      <c r="I82" s="39">
        <v>6</v>
      </c>
      <c r="J82" s="39">
        <v>1</v>
      </c>
      <c r="K82" s="39"/>
      <c r="L82" s="39">
        <v>4</v>
      </c>
      <c r="M82" s="39"/>
      <c r="N82" s="39"/>
      <c r="O82" s="39"/>
      <c r="P82" s="48"/>
      <c r="Q82" s="51"/>
      <c r="R82" s="61"/>
      <c r="S82" s="68">
        <f t="shared" si="12"/>
        <v>0.81818181818181823</v>
      </c>
      <c r="T82" s="40">
        <f t="shared" si="13"/>
        <v>0.77777777777777779</v>
      </c>
      <c r="U82" s="23" t="str">
        <f t="shared" si="14"/>
        <v/>
      </c>
      <c r="V82" s="40" t="str">
        <f t="shared" si="15"/>
        <v/>
      </c>
      <c r="W82" s="40" t="str">
        <f t="shared" si="16"/>
        <v/>
      </c>
      <c r="X82" s="23">
        <f t="shared" si="17"/>
        <v>0.63636363636363635</v>
      </c>
      <c r="Y82" s="40">
        <f t="shared" si="18"/>
        <v>1</v>
      </c>
      <c r="Z82" s="23" t="str">
        <f t="shared" si="19"/>
        <v/>
      </c>
      <c r="AA82" s="69" t="str">
        <f t="shared" si="20"/>
        <v/>
      </c>
    </row>
    <row r="83" spans="1:27" s="1" customFormat="1" ht="20.100000000000001" customHeight="1" x14ac:dyDescent="0.2">
      <c r="A83" s="126" t="s">
        <v>104</v>
      </c>
      <c r="B83" s="39">
        <v>1</v>
      </c>
      <c r="C83" s="39">
        <v>1</v>
      </c>
      <c r="D83" s="39">
        <v>1</v>
      </c>
      <c r="E83" s="39"/>
      <c r="F83" s="39"/>
      <c r="G83" s="39"/>
      <c r="H83" s="39"/>
      <c r="I83" s="39">
        <v>1</v>
      </c>
      <c r="J83" s="39"/>
      <c r="K83" s="39"/>
      <c r="L83" s="39"/>
      <c r="M83" s="39"/>
      <c r="N83" s="39"/>
      <c r="O83" s="39"/>
      <c r="P83" s="48"/>
      <c r="Q83" s="51"/>
      <c r="R83" s="61"/>
      <c r="S83" s="68">
        <f t="shared" si="12"/>
        <v>1</v>
      </c>
      <c r="T83" s="40">
        <f t="shared" si="13"/>
        <v>1</v>
      </c>
      <c r="U83" s="23" t="str">
        <f t="shared" si="14"/>
        <v/>
      </c>
      <c r="V83" s="40" t="str">
        <f t="shared" si="15"/>
        <v/>
      </c>
      <c r="W83" s="40" t="str">
        <f t="shared" si="16"/>
        <v/>
      </c>
      <c r="X83" s="23">
        <f t="shared" si="17"/>
        <v>1</v>
      </c>
      <c r="Y83" s="40">
        <f t="shared" si="18"/>
        <v>1</v>
      </c>
      <c r="Z83" s="23" t="str">
        <f t="shared" si="19"/>
        <v/>
      </c>
      <c r="AA83" s="69" t="str">
        <f t="shared" si="20"/>
        <v/>
      </c>
    </row>
    <row r="84" spans="1:27" s="1" customFormat="1" ht="20.100000000000001" customHeight="1" x14ac:dyDescent="0.2">
      <c r="A84" s="126" t="s">
        <v>105</v>
      </c>
      <c r="B84" s="39">
        <v>5</v>
      </c>
      <c r="C84" s="39">
        <v>4</v>
      </c>
      <c r="D84" s="39">
        <v>3</v>
      </c>
      <c r="E84" s="139"/>
      <c r="F84" s="139"/>
      <c r="G84" s="139"/>
      <c r="H84" s="139"/>
      <c r="I84" s="139">
        <v>4</v>
      </c>
      <c r="J84" s="139">
        <v>1</v>
      </c>
      <c r="K84" s="139"/>
      <c r="L84" s="139"/>
      <c r="M84" s="139"/>
      <c r="N84" s="139"/>
      <c r="O84" s="139"/>
      <c r="P84" s="140"/>
      <c r="Q84" s="51"/>
      <c r="R84" s="61"/>
      <c r="S84" s="68">
        <f t="shared" si="12"/>
        <v>0.8</v>
      </c>
      <c r="T84" s="40">
        <f t="shared" si="13"/>
        <v>0.75</v>
      </c>
      <c r="U84" s="23" t="str">
        <f t="shared" si="14"/>
        <v/>
      </c>
      <c r="V84" s="40" t="str">
        <f t="shared" si="15"/>
        <v/>
      </c>
      <c r="W84" s="40" t="str">
        <f t="shared" si="16"/>
        <v/>
      </c>
      <c r="X84" s="23">
        <f t="shared" si="17"/>
        <v>1</v>
      </c>
      <c r="Y84" s="40">
        <f t="shared" si="18"/>
        <v>1</v>
      </c>
      <c r="Z84" s="23" t="str">
        <f t="shared" si="19"/>
        <v/>
      </c>
      <c r="AA84" s="69" t="str">
        <f t="shared" si="20"/>
        <v/>
      </c>
    </row>
    <row r="85" spans="1:27" s="1" customFormat="1" ht="20.100000000000001" customHeight="1" thickBot="1" x14ac:dyDescent="0.25">
      <c r="A85" s="138" t="s">
        <v>106</v>
      </c>
      <c r="B85" s="39">
        <v>3</v>
      </c>
      <c r="C85" s="39">
        <v>1</v>
      </c>
      <c r="D85" s="39">
        <v>1</v>
      </c>
      <c r="E85" s="55"/>
      <c r="F85" s="55"/>
      <c r="G85" s="55"/>
      <c r="H85" s="55"/>
      <c r="I85" s="55">
        <v>3</v>
      </c>
      <c r="J85" s="55"/>
      <c r="K85" s="55"/>
      <c r="L85" s="55"/>
      <c r="M85" s="55"/>
      <c r="N85" s="55"/>
      <c r="O85" s="55"/>
      <c r="P85" s="56"/>
      <c r="Q85" s="51"/>
      <c r="R85" s="61"/>
      <c r="S85" s="141">
        <f t="shared" si="12"/>
        <v>0.33333333333333331</v>
      </c>
      <c r="T85" s="142">
        <f t="shared" si="13"/>
        <v>1</v>
      </c>
      <c r="U85" s="143" t="str">
        <f t="shared" si="14"/>
        <v/>
      </c>
      <c r="V85" s="142" t="str">
        <f t="shared" si="15"/>
        <v/>
      </c>
      <c r="W85" s="142" t="str">
        <f t="shared" si="16"/>
        <v/>
      </c>
      <c r="X85" s="143">
        <f t="shared" si="17"/>
        <v>1</v>
      </c>
      <c r="Y85" s="142">
        <f t="shared" si="18"/>
        <v>1</v>
      </c>
      <c r="Z85" s="143" t="str">
        <f t="shared" si="19"/>
        <v/>
      </c>
      <c r="AA85" s="144" t="str">
        <f t="shared" si="20"/>
        <v/>
      </c>
    </row>
    <row r="86" spans="1:27" s="1" customFormat="1" ht="13.9" customHeight="1" thickTop="1" thickBot="1" x14ac:dyDescent="0.3">
      <c r="A86" s="72" t="s">
        <v>107</v>
      </c>
      <c r="B86" s="73">
        <f>SUM(B56:B85)</f>
        <v>275</v>
      </c>
      <c r="C86" s="73">
        <f t="shared" ref="C86:P86" si="21">SUM(C56:C85)</f>
        <v>256</v>
      </c>
      <c r="D86" s="73">
        <f t="shared" si="21"/>
        <v>200</v>
      </c>
      <c r="E86" s="73">
        <f t="shared" si="21"/>
        <v>0</v>
      </c>
      <c r="F86" s="73">
        <f t="shared" si="21"/>
        <v>0</v>
      </c>
      <c r="G86" s="73">
        <f t="shared" si="21"/>
        <v>0</v>
      </c>
      <c r="H86" s="73">
        <f t="shared" si="21"/>
        <v>0</v>
      </c>
      <c r="I86" s="73">
        <f t="shared" si="21"/>
        <v>165</v>
      </c>
      <c r="J86" s="73">
        <f t="shared" si="21"/>
        <v>31</v>
      </c>
      <c r="K86" s="73">
        <f t="shared" si="21"/>
        <v>1</v>
      </c>
      <c r="L86" s="73">
        <f t="shared" si="21"/>
        <v>78</v>
      </c>
      <c r="M86" s="73">
        <f t="shared" si="21"/>
        <v>0</v>
      </c>
      <c r="N86" s="73">
        <f t="shared" si="21"/>
        <v>0</v>
      </c>
      <c r="O86" s="73">
        <f t="shared" si="21"/>
        <v>0</v>
      </c>
      <c r="P86" s="73">
        <f t="shared" si="21"/>
        <v>0</v>
      </c>
      <c r="Q86" s="74"/>
      <c r="R86" s="75"/>
      <c r="S86" s="152">
        <f t="shared" si="12"/>
        <v>0.93090909090909091</v>
      </c>
      <c r="T86" s="149">
        <f t="shared" si="13"/>
        <v>0.78125</v>
      </c>
      <c r="U86" s="150" t="str">
        <f t="shared" si="14"/>
        <v/>
      </c>
      <c r="V86" s="149" t="str">
        <f t="shared" si="15"/>
        <v/>
      </c>
      <c r="W86" s="149" t="str">
        <f t="shared" si="16"/>
        <v/>
      </c>
      <c r="X86" s="150">
        <f t="shared" si="17"/>
        <v>0.71636363636363631</v>
      </c>
      <c r="Y86" s="149">
        <f t="shared" si="18"/>
        <v>0.99492385786802029</v>
      </c>
      <c r="Z86" s="150" t="str">
        <f t="shared" si="19"/>
        <v/>
      </c>
      <c r="AA86" s="151" t="str">
        <f t="shared" si="20"/>
        <v/>
      </c>
    </row>
    <row r="87" spans="1:27" s="1" customFormat="1" ht="13.9" customHeight="1" thickTop="1" thickBot="1" x14ac:dyDescent="0.25">
      <c r="A87" s="4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153" t="str">
        <f t="shared" si="12"/>
        <v/>
      </c>
      <c r="T87" s="70" t="str">
        <f t="shared" si="13"/>
        <v/>
      </c>
      <c r="U87" s="71" t="str">
        <f t="shared" si="14"/>
        <v/>
      </c>
      <c r="V87" s="70" t="str">
        <f t="shared" si="15"/>
        <v/>
      </c>
      <c r="W87" s="70" t="str">
        <f t="shared" si="16"/>
        <v/>
      </c>
      <c r="X87" s="71" t="str">
        <f t="shared" si="17"/>
        <v/>
      </c>
      <c r="Y87" s="70" t="str">
        <f t="shared" si="18"/>
        <v/>
      </c>
      <c r="Z87" s="71" t="str">
        <f t="shared" si="19"/>
        <v/>
      </c>
      <c r="AA87" s="154" t="str">
        <f t="shared" si="20"/>
        <v/>
      </c>
    </row>
    <row r="88" spans="1:27" s="1" customFormat="1" ht="13.9" customHeight="1" thickTop="1" thickBot="1" x14ac:dyDescent="0.3">
      <c r="A88" s="72" t="s">
        <v>108</v>
      </c>
      <c r="B88" s="73">
        <f>B13+B47+B55+B86</f>
        <v>361</v>
      </c>
      <c r="C88" s="73">
        <f t="shared" ref="C88:P88" si="22">C13+C47+C55+C86</f>
        <v>335</v>
      </c>
      <c r="D88" s="73">
        <f t="shared" si="22"/>
        <v>276</v>
      </c>
      <c r="E88" s="73">
        <f t="shared" si="22"/>
        <v>12</v>
      </c>
      <c r="F88" s="73">
        <f t="shared" si="22"/>
        <v>12</v>
      </c>
      <c r="G88" s="73">
        <f t="shared" si="22"/>
        <v>0</v>
      </c>
      <c r="H88" s="73">
        <f t="shared" si="22"/>
        <v>0</v>
      </c>
      <c r="I88" s="73">
        <f t="shared" si="22"/>
        <v>197</v>
      </c>
      <c r="J88" s="73">
        <f t="shared" si="22"/>
        <v>67</v>
      </c>
      <c r="K88" s="73">
        <f t="shared" si="22"/>
        <v>1</v>
      </c>
      <c r="L88" s="73">
        <f t="shared" si="22"/>
        <v>84</v>
      </c>
      <c r="M88" s="73">
        <f t="shared" si="22"/>
        <v>6</v>
      </c>
      <c r="N88" s="73">
        <f t="shared" si="22"/>
        <v>1</v>
      </c>
      <c r="O88" s="73">
        <f t="shared" si="22"/>
        <v>0</v>
      </c>
      <c r="P88" s="73">
        <f t="shared" si="22"/>
        <v>5</v>
      </c>
      <c r="Q88" s="74"/>
      <c r="R88" s="75"/>
      <c r="S88" s="152">
        <f t="shared" si="12"/>
        <v>0.92797783933518008</v>
      </c>
      <c r="T88" s="149">
        <f t="shared" si="13"/>
        <v>0.82388059701492533</v>
      </c>
      <c r="U88" s="150">
        <f t="shared" si="14"/>
        <v>1</v>
      </c>
      <c r="V88" s="149">
        <f t="shared" si="15"/>
        <v>1</v>
      </c>
      <c r="W88" s="149">
        <f t="shared" si="16"/>
        <v>1</v>
      </c>
      <c r="X88" s="150">
        <f t="shared" si="17"/>
        <v>0.75931232091690548</v>
      </c>
      <c r="Y88" s="149">
        <f t="shared" si="18"/>
        <v>0.99622641509433962</v>
      </c>
      <c r="Z88" s="150">
        <f t="shared" si="19"/>
        <v>0.58333333333333326</v>
      </c>
      <c r="AA88" s="151">
        <f t="shared" si="20"/>
        <v>1</v>
      </c>
    </row>
    <row r="89" spans="1:27" ht="6" customHeight="1" thickTop="1" x14ac:dyDescent="0.25">
      <c r="A89" s="2"/>
    </row>
    <row r="90" spans="1:27" ht="19.899999999999999" customHeight="1" x14ac:dyDescent="0.25"/>
  </sheetData>
  <mergeCells count="4">
    <mergeCell ref="T1:T2"/>
    <mergeCell ref="B1:B2"/>
    <mergeCell ref="S1:S2"/>
    <mergeCell ref="E1:H1"/>
  </mergeCells>
  <conditionalFormatting sqref="A48">
    <cfRule type="duplicateValues" dxfId="1" priority="1"/>
  </conditionalFormatting>
  <conditionalFormatting sqref="A49:A51">
    <cfRule type="duplicateValues" dxfId="0" priority="2"/>
  </conditionalFormatting>
  <printOptions horizontalCentered="1" verticalCentered="1"/>
  <pageMargins left="0.31496062992125984" right="0.31496062992125984" top="0.78740157480314965" bottom="0.19685039370078741" header="0.23622047244094491" footer="0.15748031496062992"/>
  <pageSetup paperSize="9" scale="65" orientation="landscape" r:id="rId1"/>
  <headerFooter>
    <oddHeader xml:space="preserve">&amp;C&amp;"-,Gras"TABLEAU DE BORD DE LA FORMATION CONTINUE 
&amp;14 1- FORMATIONS CERTIFIANTES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0"/>
  <sheetViews>
    <sheetView zoomScaleNormal="100" workbookViewId="0">
      <selection activeCell="C17" sqref="C17"/>
    </sheetView>
  </sheetViews>
  <sheetFormatPr baseColWidth="10" defaultColWidth="11.42578125" defaultRowHeight="12.75" x14ac:dyDescent="0.2"/>
  <cols>
    <col min="1" max="1" width="43.140625" style="24" customWidth="1"/>
    <col min="2" max="2" width="11.5703125" style="24" customWidth="1"/>
    <col min="3" max="3" width="9.85546875" style="24" customWidth="1"/>
    <col min="4" max="4" width="10.42578125" style="24" customWidth="1"/>
    <col min="5" max="5" width="10.7109375" style="24" customWidth="1"/>
    <col min="6" max="9" width="11.42578125" style="24" customWidth="1"/>
    <col min="10" max="10" width="1.7109375" style="24" customWidth="1"/>
    <col min="11" max="11" width="8.7109375" style="24" customWidth="1"/>
    <col min="12" max="12" width="10.42578125" style="24" customWidth="1"/>
    <col min="13" max="13" width="9.28515625" style="24" customWidth="1"/>
    <col min="14" max="14" width="10.5703125" style="24" customWidth="1"/>
    <col min="15" max="232" width="11.42578125" style="24"/>
    <col min="233" max="233" width="15" style="24" bestFit="1" customWidth="1"/>
    <col min="234" max="234" width="12.28515625" style="24" customWidth="1"/>
    <col min="235" max="235" width="13.140625" style="24" customWidth="1"/>
    <col min="236" max="237" width="11.42578125" style="24"/>
    <col min="238" max="239" width="13.42578125" style="24" customWidth="1"/>
    <col min="240" max="240" width="18.42578125" style="24" customWidth="1"/>
    <col min="241" max="241" width="16.140625" style="24" customWidth="1"/>
    <col min="242" max="242" width="15.140625" style="24" customWidth="1"/>
    <col min="243" max="245" width="11.42578125" style="24"/>
    <col min="246" max="254" width="0" style="24" hidden="1" customWidth="1"/>
    <col min="255" max="488" width="11.42578125" style="24"/>
    <col min="489" max="489" width="15" style="24" bestFit="1" customWidth="1"/>
    <col min="490" max="490" width="12.28515625" style="24" customWidth="1"/>
    <col min="491" max="491" width="13.140625" style="24" customWidth="1"/>
    <col min="492" max="493" width="11.42578125" style="24"/>
    <col min="494" max="495" width="13.42578125" style="24" customWidth="1"/>
    <col min="496" max="496" width="18.42578125" style="24" customWidth="1"/>
    <col min="497" max="497" width="16.140625" style="24" customWidth="1"/>
    <col min="498" max="498" width="15.140625" style="24" customWidth="1"/>
    <col min="499" max="501" width="11.42578125" style="24"/>
    <col min="502" max="510" width="0" style="24" hidden="1" customWidth="1"/>
    <col min="511" max="744" width="11.42578125" style="24"/>
    <col min="745" max="745" width="15" style="24" bestFit="1" customWidth="1"/>
    <col min="746" max="746" width="12.28515625" style="24" customWidth="1"/>
    <col min="747" max="747" width="13.140625" style="24" customWidth="1"/>
    <col min="748" max="749" width="11.42578125" style="24"/>
    <col min="750" max="751" width="13.42578125" style="24" customWidth="1"/>
    <col min="752" max="752" width="18.42578125" style="24" customWidth="1"/>
    <col min="753" max="753" width="16.140625" style="24" customWidth="1"/>
    <col min="754" max="754" width="15.140625" style="24" customWidth="1"/>
    <col min="755" max="757" width="11.42578125" style="24"/>
    <col min="758" max="766" width="0" style="24" hidden="1" customWidth="1"/>
    <col min="767" max="1000" width="11.42578125" style="24"/>
    <col min="1001" max="1001" width="15" style="24" bestFit="1" customWidth="1"/>
    <col min="1002" max="1002" width="12.28515625" style="24" customWidth="1"/>
    <col min="1003" max="1003" width="13.140625" style="24" customWidth="1"/>
    <col min="1004" max="1005" width="11.42578125" style="24"/>
    <col min="1006" max="1007" width="13.42578125" style="24" customWidth="1"/>
    <col min="1008" max="1008" width="18.42578125" style="24" customWidth="1"/>
    <col min="1009" max="1009" width="16.140625" style="24" customWidth="1"/>
    <col min="1010" max="1010" width="15.140625" style="24" customWidth="1"/>
    <col min="1011" max="1013" width="11.42578125" style="24"/>
    <col min="1014" max="1022" width="0" style="24" hidden="1" customWidth="1"/>
    <col min="1023" max="1256" width="11.42578125" style="24"/>
    <col min="1257" max="1257" width="15" style="24" bestFit="1" customWidth="1"/>
    <col min="1258" max="1258" width="12.28515625" style="24" customWidth="1"/>
    <col min="1259" max="1259" width="13.140625" style="24" customWidth="1"/>
    <col min="1260" max="1261" width="11.42578125" style="24"/>
    <col min="1262" max="1263" width="13.42578125" style="24" customWidth="1"/>
    <col min="1264" max="1264" width="18.42578125" style="24" customWidth="1"/>
    <col min="1265" max="1265" width="16.140625" style="24" customWidth="1"/>
    <col min="1266" max="1266" width="15.140625" style="24" customWidth="1"/>
    <col min="1267" max="1269" width="11.42578125" style="24"/>
    <col min="1270" max="1278" width="0" style="24" hidden="1" customWidth="1"/>
    <col min="1279" max="1512" width="11.42578125" style="24"/>
    <col min="1513" max="1513" width="15" style="24" bestFit="1" customWidth="1"/>
    <col min="1514" max="1514" width="12.28515625" style="24" customWidth="1"/>
    <col min="1515" max="1515" width="13.140625" style="24" customWidth="1"/>
    <col min="1516" max="1517" width="11.42578125" style="24"/>
    <col min="1518" max="1519" width="13.42578125" style="24" customWidth="1"/>
    <col min="1520" max="1520" width="18.42578125" style="24" customWidth="1"/>
    <col min="1521" max="1521" width="16.140625" style="24" customWidth="1"/>
    <col min="1522" max="1522" width="15.140625" style="24" customWidth="1"/>
    <col min="1523" max="1525" width="11.42578125" style="24"/>
    <col min="1526" max="1534" width="0" style="24" hidden="1" customWidth="1"/>
    <col min="1535" max="1768" width="11.42578125" style="24"/>
    <col min="1769" max="1769" width="15" style="24" bestFit="1" customWidth="1"/>
    <col min="1770" max="1770" width="12.28515625" style="24" customWidth="1"/>
    <col min="1771" max="1771" width="13.140625" style="24" customWidth="1"/>
    <col min="1772" max="1773" width="11.42578125" style="24"/>
    <col min="1774" max="1775" width="13.42578125" style="24" customWidth="1"/>
    <col min="1776" max="1776" width="18.42578125" style="24" customWidth="1"/>
    <col min="1777" max="1777" width="16.140625" style="24" customWidth="1"/>
    <col min="1778" max="1778" width="15.140625" style="24" customWidth="1"/>
    <col min="1779" max="1781" width="11.42578125" style="24"/>
    <col min="1782" max="1790" width="0" style="24" hidden="1" customWidth="1"/>
    <col min="1791" max="2024" width="11.42578125" style="24"/>
    <col min="2025" max="2025" width="15" style="24" bestFit="1" customWidth="1"/>
    <col min="2026" max="2026" width="12.28515625" style="24" customWidth="1"/>
    <col min="2027" max="2027" width="13.140625" style="24" customWidth="1"/>
    <col min="2028" max="2029" width="11.42578125" style="24"/>
    <col min="2030" max="2031" width="13.42578125" style="24" customWidth="1"/>
    <col min="2032" max="2032" width="18.42578125" style="24" customWidth="1"/>
    <col min="2033" max="2033" width="16.140625" style="24" customWidth="1"/>
    <col min="2034" max="2034" width="15.140625" style="24" customWidth="1"/>
    <col min="2035" max="2037" width="11.42578125" style="24"/>
    <col min="2038" max="2046" width="0" style="24" hidden="1" customWidth="1"/>
    <col min="2047" max="2280" width="11.42578125" style="24"/>
    <col min="2281" max="2281" width="15" style="24" bestFit="1" customWidth="1"/>
    <col min="2282" max="2282" width="12.28515625" style="24" customWidth="1"/>
    <col min="2283" max="2283" width="13.140625" style="24" customWidth="1"/>
    <col min="2284" max="2285" width="11.42578125" style="24"/>
    <col min="2286" max="2287" width="13.42578125" style="24" customWidth="1"/>
    <col min="2288" max="2288" width="18.42578125" style="24" customWidth="1"/>
    <col min="2289" max="2289" width="16.140625" style="24" customWidth="1"/>
    <col min="2290" max="2290" width="15.140625" style="24" customWidth="1"/>
    <col min="2291" max="2293" width="11.42578125" style="24"/>
    <col min="2294" max="2302" width="0" style="24" hidden="1" customWidth="1"/>
    <col min="2303" max="2536" width="11.42578125" style="24"/>
    <col min="2537" max="2537" width="15" style="24" bestFit="1" customWidth="1"/>
    <col min="2538" max="2538" width="12.28515625" style="24" customWidth="1"/>
    <col min="2539" max="2539" width="13.140625" style="24" customWidth="1"/>
    <col min="2540" max="2541" width="11.42578125" style="24"/>
    <col min="2542" max="2543" width="13.42578125" style="24" customWidth="1"/>
    <col min="2544" max="2544" width="18.42578125" style="24" customWidth="1"/>
    <col min="2545" max="2545" width="16.140625" style="24" customWidth="1"/>
    <col min="2546" max="2546" width="15.140625" style="24" customWidth="1"/>
    <col min="2547" max="2549" width="11.42578125" style="24"/>
    <col min="2550" max="2558" width="0" style="24" hidden="1" customWidth="1"/>
    <col min="2559" max="2792" width="11.42578125" style="24"/>
    <col min="2793" max="2793" width="15" style="24" bestFit="1" customWidth="1"/>
    <col min="2794" max="2794" width="12.28515625" style="24" customWidth="1"/>
    <col min="2795" max="2795" width="13.140625" style="24" customWidth="1"/>
    <col min="2796" max="2797" width="11.42578125" style="24"/>
    <col min="2798" max="2799" width="13.42578125" style="24" customWidth="1"/>
    <col min="2800" max="2800" width="18.42578125" style="24" customWidth="1"/>
    <col min="2801" max="2801" width="16.140625" style="24" customWidth="1"/>
    <col min="2802" max="2802" width="15.140625" style="24" customWidth="1"/>
    <col min="2803" max="2805" width="11.42578125" style="24"/>
    <col min="2806" max="2814" width="0" style="24" hidden="1" customWidth="1"/>
    <col min="2815" max="3048" width="11.42578125" style="24"/>
    <col min="3049" max="3049" width="15" style="24" bestFit="1" customWidth="1"/>
    <col min="3050" max="3050" width="12.28515625" style="24" customWidth="1"/>
    <col min="3051" max="3051" width="13.140625" style="24" customWidth="1"/>
    <col min="3052" max="3053" width="11.42578125" style="24"/>
    <col min="3054" max="3055" width="13.42578125" style="24" customWidth="1"/>
    <col min="3056" max="3056" width="18.42578125" style="24" customWidth="1"/>
    <col min="3057" max="3057" width="16.140625" style="24" customWidth="1"/>
    <col min="3058" max="3058" width="15.140625" style="24" customWidth="1"/>
    <col min="3059" max="3061" width="11.42578125" style="24"/>
    <col min="3062" max="3070" width="0" style="24" hidden="1" customWidth="1"/>
    <col min="3071" max="3304" width="11.42578125" style="24"/>
    <col min="3305" max="3305" width="15" style="24" bestFit="1" customWidth="1"/>
    <col min="3306" max="3306" width="12.28515625" style="24" customWidth="1"/>
    <col min="3307" max="3307" width="13.140625" style="24" customWidth="1"/>
    <col min="3308" max="3309" width="11.42578125" style="24"/>
    <col min="3310" max="3311" width="13.42578125" style="24" customWidth="1"/>
    <col min="3312" max="3312" width="18.42578125" style="24" customWidth="1"/>
    <col min="3313" max="3313" width="16.140625" style="24" customWidth="1"/>
    <col min="3314" max="3314" width="15.140625" style="24" customWidth="1"/>
    <col min="3315" max="3317" width="11.42578125" style="24"/>
    <col min="3318" max="3326" width="0" style="24" hidden="1" customWidth="1"/>
    <col min="3327" max="3560" width="11.42578125" style="24"/>
    <col min="3561" max="3561" width="15" style="24" bestFit="1" customWidth="1"/>
    <col min="3562" max="3562" width="12.28515625" style="24" customWidth="1"/>
    <col min="3563" max="3563" width="13.140625" style="24" customWidth="1"/>
    <col min="3564" max="3565" width="11.42578125" style="24"/>
    <col min="3566" max="3567" width="13.42578125" style="24" customWidth="1"/>
    <col min="3568" max="3568" width="18.42578125" style="24" customWidth="1"/>
    <col min="3569" max="3569" width="16.140625" style="24" customWidth="1"/>
    <col min="3570" max="3570" width="15.140625" style="24" customWidth="1"/>
    <col min="3571" max="3573" width="11.42578125" style="24"/>
    <col min="3574" max="3582" width="0" style="24" hidden="1" customWidth="1"/>
    <col min="3583" max="3816" width="11.42578125" style="24"/>
    <col min="3817" max="3817" width="15" style="24" bestFit="1" customWidth="1"/>
    <col min="3818" max="3818" width="12.28515625" style="24" customWidth="1"/>
    <col min="3819" max="3819" width="13.140625" style="24" customWidth="1"/>
    <col min="3820" max="3821" width="11.42578125" style="24"/>
    <col min="3822" max="3823" width="13.42578125" style="24" customWidth="1"/>
    <col min="3824" max="3824" width="18.42578125" style="24" customWidth="1"/>
    <col min="3825" max="3825" width="16.140625" style="24" customWidth="1"/>
    <col min="3826" max="3826" width="15.140625" style="24" customWidth="1"/>
    <col min="3827" max="3829" width="11.42578125" style="24"/>
    <col min="3830" max="3838" width="0" style="24" hidden="1" customWidth="1"/>
    <col min="3839" max="4072" width="11.42578125" style="24"/>
    <col min="4073" max="4073" width="15" style="24" bestFit="1" customWidth="1"/>
    <col min="4074" max="4074" width="12.28515625" style="24" customWidth="1"/>
    <col min="4075" max="4075" width="13.140625" style="24" customWidth="1"/>
    <col min="4076" max="4077" width="11.42578125" style="24"/>
    <col min="4078" max="4079" width="13.42578125" style="24" customWidth="1"/>
    <col min="4080" max="4080" width="18.42578125" style="24" customWidth="1"/>
    <col min="4081" max="4081" width="16.140625" style="24" customWidth="1"/>
    <col min="4082" max="4082" width="15.140625" style="24" customWidth="1"/>
    <col min="4083" max="4085" width="11.42578125" style="24"/>
    <col min="4086" max="4094" width="0" style="24" hidden="1" customWidth="1"/>
    <col min="4095" max="4328" width="11.42578125" style="24"/>
    <col min="4329" max="4329" width="15" style="24" bestFit="1" customWidth="1"/>
    <col min="4330" max="4330" width="12.28515625" style="24" customWidth="1"/>
    <col min="4331" max="4331" width="13.140625" style="24" customWidth="1"/>
    <col min="4332" max="4333" width="11.42578125" style="24"/>
    <col min="4334" max="4335" width="13.42578125" style="24" customWidth="1"/>
    <col min="4336" max="4336" width="18.42578125" style="24" customWidth="1"/>
    <col min="4337" max="4337" width="16.140625" style="24" customWidth="1"/>
    <col min="4338" max="4338" width="15.140625" style="24" customWidth="1"/>
    <col min="4339" max="4341" width="11.42578125" style="24"/>
    <col min="4342" max="4350" width="0" style="24" hidden="1" customWidth="1"/>
    <col min="4351" max="4584" width="11.42578125" style="24"/>
    <col min="4585" max="4585" width="15" style="24" bestFit="1" customWidth="1"/>
    <col min="4586" max="4586" width="12.28515625" style="24" customWidth="1"/>
    <col min="4587" max="4587" width="13.140625" style="24" customWidth="1"/>
    <col min="4588" max="4589" width="11.42578125" style="24"/>
    <col min="4590" max="4591" width="13.42578125" style="24" customWidth="1"/>
    <col min="4592" max="4592" width="18.42578125" style="24" customWidth="1"/>
    <col min="4593" max="4593" width="16.140625" style="24" customWidth="1"/>
    <col min="4594" max="4594" width="15.140625" style="24" customWidth="1"/>
    <col min="4595" max="4597" width="11.42578125" style="24"/>
    <col min="4598" max="4606" width="0" style="24" hidden="1" customWidth="1"/>
    <col min="4607" max="4840" width="11.42578125" style="24"/>
    <col min="4841" max="4841" width="15" style="24" bestFit="1" customWidth="1"/>
    <col min="4842" max="4842" width="12.28515625" style="24" customWidth="1"/>
    <col min="4843" max="4843" width="13.140625" style="24" customWidth="1"/>
    <col min="4844" max="4845" width="11.42578125" style="24"/>
    <col min="4846" max="4847" width="13.42578125" style="24" customWidth="1"/>
    <col min="4848" max="4848" width="18.42578125" style="24" customWidth="1"/>
    <col min="4849" max="4849" width="16.140625" style="24" customWidth="1"/>
    <col min="4850" max="4850" width="15.140625" style="24" customWidth="1"/>
    <col min="4851" max="4853" width="11.42578125" style="24"/>
    <col min="4854" max="4862" width="0" style="24" hidden="1" customWidth="1"/>
    <col min="4863" max="5096" width="11.42578125" style="24"/>
    <col min="5097" max="5097" width="15" style="24" bestFit="1" customWidth="1"/>
    <col min="5098" max="5098" width="12.28515625" style="24" customWidth="1"/>
    <col min="5099" max="5099" width="13.140625" style="24" customWidth="1"/>
    <col min="5100" max="5101" width="11.42578125" style="24"/>
    <col min="5102" max="5103" width="13.42578125" style="24" customWidth="1"/>
    <col min="5104" max="5104" width="18.42578125" style="24" customWidth="1"/>
    <col min="5105" max="5105" width="16.140625" style="24" customWidth="1"/>
    <col min="5106" max="5106" width="15.140625" style="24" customWidth="1"/>
    <col min="5107" max="5109" width="11.42578125" style="24"/>
    <col min="5110" max="5118" width="0" style="24" hidden="1" customWidth="1"/>
    <col min="5119" max="5352" width="11.42578125" style="24"/>
    <col min="5353" max="5353" width="15" style="24" bestFit="1" customWidth="1"/>
    <col min="5354" max="5354" width="12.28515625" style="24" customWidth="1"/>
    <col min="5355" max="5355" width="13.140625" style="24" customWidth="1"/>
    <col min="5356" max="5357" width="11.42578125" style="24"/>
    <col min="5358" max="5359" width="13.42578125" style="24" customWidth="1"/>
    <col min="5360" max="5360" width="18.42578125" style="24" customWidth="1"/>
    <col min="5361" max="5361" width="16.140625" style="24" customWidth="1"/>
    <col min="5362" max="5362" width="15.140625" style="24" customWidth="1"/>
    <col min="5363" max="5365" width="11.42578125" style="24"/>
    <col min="5366" max="5374" width="0" style="24" hidden="1" customWidth="1"/>
    <col min="5375" max="5608" width="11.42578125" style="24"/>
    <col min="5609" max="5609" width="15" style="24" bestFit="1" customWidth="1"/>
    <col min="5610" max="5610" width="12.28515625" style="24" customWidth="1"/>
    <col min="5611" max="5611" width="13.140625" style="24" customWidth="1"/>
    <col min="5612" max="5613" width="11.42578125" style="24"/>
    <col min="5614" max="5615" width="13.42578125" style="24" customWidth="1"/>
    <col min="5616" max="5616" width="18.42578125" style="24" customWidth="1"/>
    <col min="5617" max="5617" width="16.140625" style="24" customWidth="1"/>
    <col min="5618" max="5618" width="15.140625" style="24" customWidth="1"/>
    <col min="5619" max="5621" width="11.42578125" style="24"/>
    <col min="5622" max="5630" width="0" style="24" hidden="1" customWidth="1"/>
    <col min="5631" max="5864" width="11.42578125" style="24"/>
    <col min="5865" max="5865" width="15" style="24" bestFit="1" customWidth="1"/>
    <col min="5866" max="5866" width="12.28515625" style="24" customWidth="1"/>
    <col min="5867" max="5867" width="13.140625" style="24" customWidth="1"/>
    <col min="5868" max="5869" width="11.42578125" style="24"/>
    <col min="5870" max="5871" width="13.42578125" style="24" customWidth="1"/>
    <col min="5872" max="5872" width="18.42578125" style="24" customWidth="1"/>
    <col min="5873" max="5873" width="16.140625" style="24" customWidth="1"/>
    <col min="5874" max="5874" width="15.140625" style="24" customWidth="1"/>
    <col min="5875" max="5877" width="11.42578125" style="24"/>
    <col min="5878" max="5886" width="0" style="24" hidden="1" customWidth="1"/>
    <col min="5887" max="6120" width="11.42578125" style="24"/>
    <col min="6121" max="6121" width="15" style="24" bestFit="1" customWidth="1"/>
    <col min="6122" max="6122" width="12.28515625" style="24" customWidth="1"/>
    <col min="6123" max="6123" width="13.140625" style="24" customWidth="1"/>
    <col min="6124" max="6125" width="11.42578125" style="24"/>
    <col min="6126" max="6127" width="13.42578125" style="24" customWidth="1"/>
    <col min="6128" max="6128" width="18.42578125" style="24" customWidth="1"/>
    <col min="6129" max="6129" width="16.140625" style="24" customWidth="1"/>
    <col min="6130" max="6130" width="15.140625" style="24" customWidth="1"/>
    <col min="6131" max="6133" width="11.42578125" style="24"/>
    <col min="6134" max="6142" width="0" style="24" hidden="1" customWidth="1"/>
    <col min="6143" max="6376" width="11.42578125" style="24"/>
    <col min="6377" max="6377" width="15" style="24" bestFit="1" customWidth="1"/>
    <col min="6378" max="6378" width="12.28515625" style="24" customWidth="1"/>
    <col min="6379" max="6379" width="13.140625" style="24" customWidth="1"/>
    <col min="6380" max="6381" width="11.42578125" style="24"/>
    <col min="6382" max="6383" width="13.42578125" style="24" customWidth="1"/>
    <col min="6384" max="6384" width="18.42578125" style="24" customWidth="1"/>
    <col min="6385" max="6385" width="16.140625" style="24" customWidth="1"/>
    <col min="6386" max="6386" width="15.140625" style="24" customWidth="1"/>
    <col min="6387" max="6389" width="11.42578125" style="24"/>
    <col min="6390" max="6398" width="0" style="24" hidden="1" customWidth="1"/>
    <col min="6399" max="6632" width="11.42578125" style="24"/>
    <col min="6633" max="6633" width="15" style="24" bestFit="1" customWidth="1"/>
    <col min="6634" max="6634" width="12.28515625" style="24" customWidth="1"/>
    <col min="6635" max="6635" width="13.140625" style="24" customWidth="1"/>
    <col min="6636" max="6637" width="11.42578125" style="24"/>
    <col min="6638" max="6639" width="13.42578125" style="24" customWidth="1"/>
    <col min="6640" max="6640" width="18.42578125" style="24" customWidth="1"/>
    <col min="6641" max="6641" width="16.140625" style="24" customWidth="1"/>
    <col min="6642" max="6642" width="15.140625" style="24" customWidth="1"/>
    <col min="6643" max="6645" width="11.42578125" style="24"/>
    <col min="6646" max="6654" width="0" style="24" hidden="1" customWidth="1"/>
    <col min="6655" max="6888" width="11.42578125" style="24"/>
    <col min="6889" max="6889" width="15" style="24" bestFit="1" customWidth="1"/>
    <col min="6890" max="6890" width="12.28515625" style="24" customWidth="1"/>
    <col min="6891" max="6891" width="13.140625" style="24" customWidth="1"/>
    <col min="6892" max="6893" width="11.42578125" style="24"/>
    <col min="6894" max="6895" width="13.42578125" style="24" customWidth="1"/>
    <col min="6896" max="6896" width="18.42578125" style="24" customWidth="1"/>
    <col min="6897" max="6897" width="16.140625" style="24" customWidth="1"/>
    <col min="6898" max="6898" width="15.140625" style="24" customWidth="1"/>
    <col min="6899" max="6901" width="11.42578125" style="24"/>
    <col min="6902" max="6910" width="0" style="24" hidden="1" customWidth="1"/>
    <col min="6911" max="7144" width="11.42578125" style="24"/>
    <col min="7145" max="7145" width="15" style="24" bestFit="1" customWidth="1"/>
    <col min="7146" max="7146" width="12.28515625" style="24" customWidth="1"/>
    <col min="7147" max="7147" width="13.140625" style="24" customWidth="1"/>
    <col min="7148" max="7149" width="11.42578125" style="24"/>
    <col min="7150" max="7151" width="13.42578125" style="24" customWidth="1"/>
    <col min="7152" max="7152" width="18.42578125" style="24" customWidth="1"/>
    <col min="7153" max="7153" width="16.140625" style="24" customWidth="1"/>
    <col min="7154" max="7154" width="15.140625" style="24" customWidth="1"/>
    <col min="7155" max="7157" width="11.42578125" style="24"/>
    <col min="7158" max="7166" width="0" style="24" hidden="1" customWidth="1"/>
    <col min="7167" max="7400" width="11.42578125" style="24"/>
    <col min="7401" max="7401" width="15" style="24" bestFit="1" customWidth="1"/>
    <col min="7402" max="7402" width="12.28515625" style="24" customWidth="1"/>
    <col min="7403" max="7403" width="13.140625" style="24" customWidth="1"/>
    <col min="7404" max="7405" width="11.42578125" style="24"/>
    <col min="7406" max="7407" width="13.42578125" style="24" customWidth="1"/>
    <col min="7408" max="7408" width="18.42578125" style="24" customWidth="1"/>
    <col min="7409" max="7409" width="16.140625" style="24" customWidth="1"/>
    <col min="7410" max="7410" width="15.140625" style="24" customWidth="1"/>
    <col min="7411" max="7413" width="11.42578125" style="24"/>
    <col min="7414" max="7422" width="0" style="24" hidden="1" customWidth="1"/>
    <col min="7423" max="7656" width="11.42578125" style="24"/>
    <col min="7657" max="7657" width="15" style="24" bestFit="1" customWidth="1"/>
    <col min="7658" max="7658" width="12.28515625" style="24" customWidth="1"/>
    <col min="7659" max="7659" width="13.140625" style="24" customWidth="1"/>
    <col min="7660" max="7661" width="11.42578125" style="24"/>
    <col min="7662" max="7663" width="13.42578125" style="24" customWidth="1"/>
    <col min="7664" max="7664" width="18.42578125" style="24" customWidth="1"/>
    <col min="7665" max="7665" width="16.140625" style="24" customWidth="1"/>
    <col min="7666" max="7666" width="15.140625" style="24" customWidth="1"/>
    <col min="7667" max="7669" width="11.42578125" style="24"/>
    <col min="7670" max="7678" width="0" style="24" hidden="1" customWidth="1"/>
    <col min="7679" max="7912" width="11.42578125" style="24"/>
    <col min="7913" max="7913" width="15" style="24" bestFit="1" customWidth="1"/>
    <col min="7914" max="7914" width="12.28515625" style="24" customWidth="1"/>
    <col min="7915" max="7915" width="13.140625" style="24" customWidth="1"/>
    <col min="7916" max="7917" width="11.42578125" style="24"/>
    <col min="7918" max="7919" width="13.42578125" style="24" customWidth="1"/>
    <col min="7920" max="7920" width="18.42578125" style="24" customWidth="1"/>
    <col min="7921" max="7921" width="16.140625" style="24" customWidth="1"/>
    <col min="7922" max="7922" width="15.140625" style="24" customWidth="1"/>
    <col min="7923" max="7925" width="11.42578125" style="24"/>
    <col min="7926" max="7934" width="0" style="24" hidden="1" customWidth="1"/>
    <col min="7935" max="8168" width="11.42578125" style="24"/>
    <col min="8169" max="8169" width="15" style="24" bestFit="1" customWidth="1"/>
    <col min="8170" max="8170" width="12.28515625" style="24" customWidth="1"/>
    <col min="8171" max="8171" width="13.140625" style="24" customWidth="1"/>
    <col min="8172" max="8173" width="11.42578125" style="24"/>
    <col min="8174" max="8175" width="13.42578125" style="24" customWidth="1"/>
    <col min="8176" max="8176" width="18.42578125" style="24" customWidth="1"/>
    <col min="8177" max="8177" width="16.140625" style="24" customWidth="1"/>
    <col min="8178" max="8178" width="15.140625" style="24" customWidth="1"/>
    <col min="8179" max="8181" width="11.42578125" style="24"/>
    <col min="8182" max="8190" width="0" style="24" hidden="1" customWidth="1"/>
    <col min="8191" max="8424" width="11.42578125" style="24"/>
    <col min="8425" max="8425" width="15" style="24" bestFit="1" customWidth="1"/>
    <col min="8426" max="8426" width="12.28515625" style="24" customWidth="1"/>
    <col min="8427" max="8427" width="13.140625" style="24" customWidth="1"/>
    <col min="8428" max="8429" width="11.42578125" style="24"/>
    <col min="8430" max="8431" width="13.42578125" style="24" customWidth="1"/>
    <col min="8432" max="8432" width="18.42578125" style="24" customWidth="1"/>
    <col min="8433" max="8433" width="16.140625" style="24" customWidth="1"/>
    <col min="8434" max="8434" width="15.140625" style="24" customWidth="1"/>
    <col min="8435" max="8437" width="11.42578125" style="24"/>
    <col min="8438" max="8446" width="0" style="24" hidden="1" customWidth="1"/>
    <col min="8447" max="8680" width="11.42578125" style="24"/>
    <col min="8681" max="8681" width="15" style="24" bestFit="1" customWidth="1"/>
    <col min="8682" max="8682" width="12.28515625" style="24" customWidth="1"/>
    <col min="8683" max="8683" width="13.140625" style="24" customWidth="1"/>
    <col min="8684" max="8685" width="11.42578125" style="24"/>
    <col min="8686" max="8687" width="13.42578125" style="24" customWidth="1"/>
    <col min="8688" max="8688" width="18.42578125" style="24" customWidth="1"/>
    <col min="8689" max="8689" width="16.140625" style="24" customWidth="1"/>
    <col min="8690" max="8690" width="15.140625" style="24" customWidth="1"/>
    <col min="8691" max="8693" width="11.42578125" style="24"/>
    <col min="8694" max="8702" width="0" style="24" hidden="1" customWidth="1"/>
    <col min="8703" max="8936" width="11.42578125" style="24"/>
    <col min="8937" max="8937" width="15" style="24" bestFit="1" customWidth="1"/>
    <col min="8938" max="8938" width="12.28515625" style="24" customWidth="1"/>
    <col min="8939" max="8939" width="13.140625" style="24" customWidth="1"/>
    <col min="8940" max="8941" width="11.42578125" style="24"/>
    <col min="8942" max="8943" width="13.42578125" style="24" customWidth="1"/>
    <col min="8944" max="8944" width="18.42578125" style="24" customWidth="1"/>
    <col min="8945" max="8945" width="16.140625" style="24" customWidth="1"/>
    <col min="8946" max="8946" width="15.140625" style="24" customWidth="1"/>
    <col min="8947" max="8949" width="11.42578125" style="24"/>
    <col min="8950" max="8958" width="0" style="24" hidden="1" customWidth="1"/>
    <col min="8959" max="9192" width="11.42578125" style="24"/>
    <col min="9193" max="9193" width="15" style="24" bestFit="1" customWidth="1"/>
    <col min="9194" max="9194" width="12.28515625" style="24" customWidth="1"/>
    <col min="9195" max="9195" width="13.140625" style="24" customWidth="1"/>
    <col min="9196" max="9197" width="11.42578125" style="24"/>
    <col min="9198" max="9199" width="13.42578125" style="24" customWidth="1"/>
    <col min="9200" max="9200" width="18.42578125" style="24" customWidth="1"/>
    <col min="9201" max="9201" width="16.140625" style="24" customWidth="1"/>
    <col min="9202" max="9202" width="15.140625" style="24" customWidth="1"/>
    <col min="9203" max="9205" width="11.42578125" style="24"/>
    <col min="9206" max="9214" width="0" style="24" hidden="1" customWidth="1"/>
    <col min="9215" max="9448" width="11.42578125" style="24"/>
    <col min="9449" max="9449" width="15" style="24" bestFit="1" customWidth="1"/>
    <col min="9450" max="9450" width="12.28515625" style="24" customWidth="1"/>
    <col min="9451" max="9451" width="13.140625" style="24" customWidth="1"/>
    <col min="9452" max="9453" width="11.42578125" style="24"/>
    <col min="9454" max="9455" width="13.42578125" style="24" customWidth="1"/>
    <col min="9456" max="9456" width="18.42578125" style="24" customWidth="1"/>
    <col min="9457" max="9457" width="16.140625" style="24" customWidth="1"/>
    <col min="9458" max="9458" width="15.140625" style="24" customWidth="1"/>
    <col min="9459" max="9461" width="11.42578125" style="24"/>
    <col min="9462" max="9470" width="0" style="24" hidden="1" customWidth="1"/>
    <col min="9471" max="9704" width="11.42578125" style="24"/>
    <col min="9705" max="9705" width="15" style="24" bestFit="1" customWidth="1"/>
    <col min="9706" max="9706" width="12.28515625" style="24" customWidth="1"/>
    <col min="9707" max="9707" width="13.140625" style="24" customWidth="1"/>
    <col min="9708" max="9709" width="11.42578125" style="24"/>
    <col min="9710" max="9711" width="13.42578125" style="24" customWidth="1"/>
    <col min="9712" max="9712" width="18.42578125" style="24" customWidth="1"/>
    <col min="9713" max="9713" width="16.140625" style="24" customWidth="1"/>
    <col min="9714" max="9714" width="15.140625" style="24" customWidth="1"/>
    <col min="9715" max="9717" width="11.42578125" style="24"/>
    <col min="9718" max="9726" width="0" style="24" hidden="1" customWidth="1"/>
    <col min="9727" max="9960" width="11.42578125" style="24"/>
    <col min="9961" max="9961" width="15" style="24" bestFit="1" customWidth="1"/>
    <col min="9962" max="9962" width="12.28515625" style="24" customWidth="1"/>
    <col min="9963" max="9963" width="13.140625" style="24" customWidth="1"/>
    <col min="9964" max="9965" width="11.42578125" style="24"/>
    <col min="9966" max="9967" width="13.42578125" style="24" customWidth="1"/>
    <col min="9968" max="9968" width="18.42578125" style="24" customWidth="1"/>
    <col min="9969" max="9969" width="16.140625" style="24" customWidth="1"/>
    <col min="9970" max="9970" width="15.140625" style="24" customWidth="1"/>
    <col min="9971" max="9973" width="11.42578125" style="24"/>
    <col min="9974" max="9982" width="0" style="24" hidden="1" customWidth="1"/>
    <col min="9983" max="10216" width="11.42578125" style="24"/>
    <col min="10217" max="10217" width="15" style="24" bestFit="1" customWidth="1"/>
    <col min="10218" max="10218" width="12.28515625" style="24" customWidth="1"/>
    <col min="10219" max="10219" width="13.140625" style="24" customWidth="1"/>
    <col min="10220" max="10221" width="11.42578125" style="24"/>
    <col min="10222" max="10223" width="13.42578125" style="24" customWidth="1"/>
    <col min="10224" max="10224" width="18.42578125" style="24" customWidth="1"/>
    <col min="10225" max="10225" width="16.140625" style="24" customWidth="1"/>
    <col min="10226" max="10226" width="15.140625" style="24" customWidth="1"/>
    <col min="10227" max="10229" width="11.42578125" style="24"/>
    <col min="10230" max="10238" width="0" style="24" hidden="1" customWidth="1"/>
    <col min="10239" max="10472" width="11.42578125" style="24"/>
    <col min="10473" max="10473" width="15" style="24" bestFit="1" customWidth="1"/>
    <col min="10474" max="10474" width="12.28515625" style="24" customWidth="1"/>
    <col min="10475" max="10475" width="13.140625" style="24" customWidth="1"/>
    <col min="10476" max="10477" width="11.42578125" style="24"/>
    <col min="10478" max="10479" width="13.42578125" style="24" customWidth="1"/>
    <col min="10480" max="10480" width="18.42578125" style="24" customWidth="1"/>
    <col min="10481" max="10481" width="16.140625" style="24" customWidth="1"/>
    <col min="10482" max="10482" width="15.140625" style="24" customWidth="1"/>
    <col min="10483" max="10485" width="11.42578125" style="24"/>
    <col min="10486" max="10494" width="0" style="24" hidden="1" customWidth="1"/>
    <col min="10495" max="10728" width="11.42578125" style="24"/>
    <col min="10729" max="10729" width="15" style="24" bestFit="1" customWidth="1"/>
    <col min="10730" max="10730" width="12.28515625" style="24" customWidth="1"/>
    <col min="10731" max="10731" width="13.140625" style="24" customWidth="1"/>
    <col min="10732" max="10733" width="11.42578125" style="24"/>
    <col min="10734" max="10735" width="13.42578125" style="24" customWidth="1"/>
    <col min="10736" max="10736" width="18.42578125" style="24" customWidth="1"/>
    <col min="10737" max="10737" width="16.140625" style="24" customWidth="1"/>
    <col min="10738" max="10738" width="15.140625" style="24" customWidth="1"/>
    <col min="10739" max="10741" width="11.42578125" style="24"/>
    <col min="10742" max="10750" width="0" style="24" hidden="1" customWidth="1"/>
    <col min="10751" max="10984" width="11.42578125" style="24"/>
    <col min="10985" max="10985" width="15" style="24" bestFit="1" customWidth="1"/>
    <col min="10986" max="10986" width="12.28515625" style="24" customWidth="1"/>
    <col min="10987" max="10987" width="13.140625" style="24" customWidth="1"/>
    <col min="10988" max="10989" width="11.42578125" style="24"/>
    <col min="10990" max="10991" width="13.42578125" style="24" customWidth="1"/>
    <col min="10992" max="10992" width="18.42578125" style="24" customWidth="1"/>
    <col min="10993" max="10993" width="16.140625" style="24" customWidth="1"/>
    <col min="10994" max="10994" width="15.140625" style="24" customWidth="1"/>
    <col min="10995" max="10997" width="11.42578125" style="24"/>
    <col min="10998" max="11006" width="0" style="24" hidden="1" customWidth="1"/>
    <col min="11007" max="11240" width="11.42578125" style="24"/>
    <col min="11241" max="11241" width="15" style="24" bestFit="1" customWidth="1"/>
    <col min="11242" max="11242" width="12.28515625" style="24" customWidth="1"/>
    <col min="11243" max="11243" width="13.140625" style="24" customWidth="1"/>
    <col min="11244" max="11245" width="11.42578125" style="24"/>
    <col min="11246" max="11247" width="13.42578125" style="24" customWidth="1"/>
    <col min="11248" max="11248" width="18.42578125" style="24" customWidth="1"/>
    <col min="11249" max="11249" width="16.140625" style="24" customWidth="1"/>
    <col min="11250" max="11250" width="15.140625" style="24" customWidth="1"/>
    <col min="11251" max="11253" width="11.42578125" style="24"/>
    <col min="11254" max="11262" width="0" style="24" hidden="1" customWidth="1"/>
    <col min="11263" max="11496" width="11.42578125" style="24"/>
    <col min="11497" max="11497" width="15" style="24" bestFit="1" customWidth="1"/>
    <col min="11498" max="11498" width="12.28515625" style="24" customWidth="1"/>
    <col min="11499" max="11499" width="13.140625" style="24" customWidth="1"/>
    <col min="11500" max="11501" width="11.42578125" style="24"/>
    <col min="11502" max="11503" width="13.42578125" style="24" customWidth="1"/>
    <col min="11504" max="11504" width="18.42578125" style="24" customWidth="1"/>
    <col min="11505" max="11505" width="16.140625" style="24" customWidth="1"/>
    <col min="11506" max="11506" width="15.140625" style="24" customWidth="1"/>
    <col min="11507" max="11509" width="11.42578125" style="24"/>
    <col min="11510" max="11518" width="0" style="24" hidden="1" customWidth="1"/>
    <col min="11519" max="11752" width="11.42578125" style="24"/>
    <col min="11753" max="11753" width="15" style="24" bestFit="1" customWidth="1"/>
    <col min="11754" max="11754" width="12.28515625" style="24" customWidth="1"/>
    <col min="11755" max="11755" width="13.140625" style="24" customWidth="1"/>
    <col min="11756" max="11757" width="11.42578125" style="24"/>
    <col min="11758" max="11759" width="13.42578125" style="24" customWidth="1"/>
    <col min="11760" max="11760" width="18.42578125" style="24" customWidth="1"/>
    <col min="11761" max="11761" width="16.140625" style="24" customWidth="1"/>
    <col min="11762" max="11762" width="15.140625" style="24" customWidth="1"/>
    <col min="11763" max="11765" width="11.42578125" style="24"/>
    <col min="11766" max="11774" width="0" style="24" hidden="1" customWidth="1"/>
    <col min="11775" max="12008" width="11.42578125" style="24"/>
    <col min="12009" max="12009" width="15" style="24" bestFit="1" customWidth="1"/>
    <col min="12010" max="12010" width="12.28515625" style="24" customWidth="1"/>
    <col min="12011" max="12011" width="13.140625" style="24" customWidth="1"/>
    <col min="12012" max="12013" width="11.42578125" style="24"/>
    <col min="12014" max="12015" width="13.42578125" style="24" customWidth="1"/>
    <col min="12016" max="12016" width="18.42578125" style="24" customWidth="1"/>
    <col min="12017" max="12017" width="16.140625" style="24" customWidth="1"/>
    <col min="12018" max="12018" width="15.140625" style="24" customWidth="1"/>
    <col min="12019" max="12021" width="11.42578125" style="24"/>
    <col min="12022" max="12030" width="0" style="24" hidden="1" customWidth="1"/>
    <col min="12031" max="12264" width="11.42578125" style="24"/>
    <col min="12265" max="12265" width="15" style="24" bestFit="1" customWidth="1"/>
    <col min="12266" max="12266" width="12.28515625" style="24" customWidth="1"/>
    <col min="12267" max="12267" width="13.140625" style="24" customWidth="1"/>
    <col min="12268" max="12269" width="11.42578125" style="24"/>
    <col min="12270" max="12271" width="13.42578125" style="24" customWidth="1"/>
    <col min="12272" max="12272" width="18.42578125" style="24" customWidth="1"/>
    <col min="12273" max="12273" width="16.140625" style="24" customWidth="1"/>
    <col min="12274" max="12274" width="15.140625" style="24" customWidth="1"/>
    <col min="12275" max="12277" width="11.42578125" style="24"/>
    <col min="12278" max="12286" width="0" style="24" hidden="1" customWidth="1"/>
    <col min="12287" max="12520" width="11.42578125" style="24"/>
    <col min="12521" max="12521" width="15" style="24" bestFit="1" customWidth="1"/>
    <col min="12522" max="12522" width="12.28515625" style="24" customWidth="1"/>
    <col min="12523" max="12523" width="13.140625" style="24" customWidth="1"/>
    <col min="12524" max="12525" width="11.42578125" style="24"/>
    <col min="12526" max="12527" width="13.42578125" style="24" customWidth="1"/>
    <col min="12528" max="12528" width="18.42578125" style="24" customWidth="1"/>
    <col min="12529" max="12529" width="16.140625" style="24" customWidth="1"/>
    <col min="12530" max="12530" width="15.140625" style="24" customWidth="1"/>
    <col min="12531" max="12533" width="11.42578125" style="24"/>
    <col min="12534" max="12542" width="0" style="24" hidden="1" customWidth="1"/>
    <col min="12543" max="12776" width="11.42578125" style="24"/>
    <col min="12777" max="12777" width="15" style="24" bestFit="1" customWidth="1"/>
    <col min="12778" max="12778" width="12.28515625" style="24" customWidth="1"/>
    <col min="12779" max="12779" width="13.140625" style="24" customWidth="1"/>
    <col min="12780" max="12781" width="11.42578125" style="24"/>
    <col min="12782" max="12783" width="13.42578125" style="24" customWidth="1"/>
    <col min="12784" max="12784" width="18.42578125" style="24" customWidth="1"/>
    <col min="12785" max="12785" width="16.140625" style="24" customWidth="1"/>
    <col min="12786" max="12786" width="15.140625" style="24" customWidth="1"/>
    <col min="12787" max="12789" width="11.42578125" style="24"/>
    <col min="12790" max="12798" width="0" style="24" hidden="1" customWidth="1"/>
    <col min="12799" max="13032" width="11.42578125" style="24"/>
    <col min="13033" max="13033" width="15" style="24" bestFit="1" customWidth="1"/>
    <col min="13034" max="13034" width="12.28515625" style="24" customWidth="1"/>
    <col min="13035" max="13035" width="13.140625" style="24" customWidth="1"/>
    <col min="13036" max="13037" width="11.42578125" style="24"/>
    <col min="13038" max="13039" width="13.42578125" style="24" customWidth="1"/>
    <col min="13040" max="13040" width="18.42578125" style="24" customWidth="1"/>
    <col min="13041" max="13041" width="16.140625" style="24" customWidth="1"/>
    <col min="13042" max="13042" width="15.140625" style="24" customWidth="1"/>
    <col min="13043" max="13045" width="11.42578125" style="24"/>
    <col min="13046" max="13054" width="0" style="24" hidden="1" customWidth="1"/>
    <col min="13055" max="13288" width="11.42578125" style="24"/>
    <col min="13289" max="13289" width="15" style="24" bestFit="1" customWidth="1"/>
    <col min="13290" max="13290" width="12.28515625" style="24" customWidth="1"/>
    <col min="13291" max="13291" width="13.140625" style="24" customWidth="1"/>
    <col min="13292" max="13293" width="11.42578125" style="24"/>
    <col min="13294" max="13295" width="13.42578125" style="24" customWidth="1"/>
    <col min="13296" max="13296" width="18.42578125" style="24" customWidth="1"/>
    <col min="13297" max="13297" width="16.140625" style="24" customWidth="1"/>
    <col min="13298" max="13298" width="15.140625" style="24" customWidth="1"/>
    <col min="13299" max="13301" width="11.42578125" style="24"/>
    <col min="13302" max="13310" width="0" style="24" hidden="1" customWidth="1"/>
    <col min="13311" max="13544" width="11.42578125" style="24"/>
    <col min="13545" max="13545" width="15" style="24" bestFit="1" customWidth="1"/>
    <col min="13546" max="13546" width="12.28515625" style="24" customWidth="1"/>
    <col min="13547" max="13547" width="13.140625" style="24" customWidth="1"/>
    <col min="13548" max="13549" width="11.42578125" style="24"/>
    <col min="13550" max="13551" width="13.42578125" style="24" customWidth="1"/>
    <col min="13552" max="13552" width="18.42578125" style="24" customWidth="1"/>
    <col min="13553" max="13553" width="16.140625" style="24" customWidth="1"/>
    <col min="13554" max="13554" width="15.140625" style="24" customWidth="1"/>
    <col min="13555" max="13557" width="11.42578125" style="24"/>
    <col min="13558" max="13566" width="0" style="24" hidden="1" customWidth="1"/>
    <col min="13567" max="13800" width="11.42578125" style="24"/>
    <col min="13801" max="13801" width="15" style="24" bestFit="1" customWidth="1"/>
    <col min="13802" max="13802" width="12.28515625" style="24" customWidth="1"/>
    <col min="13803" max="13803" width="13.140625" style="24" customWidth="1"/>
    <col min="13804" max="13805" width="11.42578125" style="24"/>
    <col min="13806" max="13807" width="13.42578125" style="24" customWidth="1"/>
    <col min="13808" max="13808" width="18.42578125" style="24" customWidth="1"/>
    <col min="13809" max="13809" width="16.140625" style="24" customWidth="1"/>
    <col min="13810" max="13810" width="15.140625" style="24" customWidth="1"/>
    <col min="13811" max="13813" width="11.42578125" style="24"/>
    <col min="13814" max="13822" width="0" style="24" hidden="1" customWidth="1"/>
    <col min="13823" max="14056" width="11.42578125" style="24"/>
    <col min="14057" max="14057" width="15" style="24" bestFit="1" customWidth="1"/>
    <col min="14058" max="14058" width="12.28515625" style="24" customWidth="1"/>
    <col min="14059" max="14059" width="13.140625" style="24" customWidth="1"/>
    <col min="14060" max="14061" width="11.42578125" style="24"/>
    <col min="14062" max="14063" width="13.42578125" style="24" customWidth="1"/>
    <col min="14064" max="14064" width="18.42578125" style="24" customWidth="1"/>
    <col min="14065" max="14065" width="16.140625" style="24" customWidth="1"/>
    <col min="14066" max="14066" width="15.140625" style="24" customWidth="1"/>
    <col min="14067" max="14069" width="11.42578125" style="24"/>
    <col min="14070" max="14078" width="0" style="24" hidden="1" customWidth="1"/>
    <col min="14079" max="14312" width="11.42578125" style="24"/>
    <col min="14313" max="14313" width="15" style="24" bestFit="1" customWidth="1"/>
    <col min="14314" max="14314" width="12.28515625" style="24" customWidth="1"/>
    <col min="14315" max="14315" width="13.140625" style="24" customWidth="1"/>
    <col min="14316" max="14317" width="11.42578125" style="24"/>
    <col min="14318" max="14319" width="13.42578125" style="24" customWidth="1"/>
    <col min="14320" max="14320" width="18.42578125" style="24" customWidth="1"/>
    <col min="14321" max="14321" width="16.140625" style="24" customWidth="1"/>
    <col min="14322" max="14322" width="15.140625" style="24" customWidth="1"/>
    <col min="14323" max="14325" width="11.42578125" style="24"/>
    <col min="14326" max="14334" width="0" style="24" hidden="1" customWidth="1"/>
    <col min="14335" max="14568" width="11.42578125" style="24"/>
    <col min="14569" max="14569" width="15" style="24" bestFit="1" customWidth="1"/>
    <col min="14570" max="14570" width="12.28515625" style="24" customWidth="1"/>
    <col min="14571" max="14571" width="13.140625" style="24" customWidth="1"/>
    <col min="14572" max="14573" width="11.42578125" style="24"/>
    <col min="14574" max="14575" width="13.42578125" style="24" customWidth="1"/>
    <col min="14576" max="14576" width="18.42578125" style="24" customWidth="1"/>
    <col min="14577" max="14577" width="16.140625" style="24" customWidth="1"/>
    <col min="14578" max="14578" width="15.140625" style="24" customWidth="1"/>
    <col min="14579" max="14581" width="11.42578125" style="24"/>
    <col min="14582" max="14590" width="0" style="24" hidden="1" customWidth="1"/>
    <col min="14591" max="14824" width="11.42578125" style="24"/>
    <col min="14825" max="14825" width="15" style="24" bestFit="1" customWidth="1"/>
    <col min="14826" max="14826" width="12.28515625" style="24" customWidth="1"/>
    <col min="14827" max="14827" width="13.140625" style="24" customWidth="1"/>
    <col min="14828" max="14829" width="11.42578125" style="24"/>
    <col min="14830" max="14831" width="13.42578125" style="24" customWidth="1"/>
    <col min="14832" max="14832" width="18.42578125" style="24" customWidth="1"/>
    <col min="14833" max="14833" width="16.140625" style="24" customWidth="1"/>
    <col min="14834" max="14834" width="15.140625" style="24" customWidth="1"/>
    <col min="14835" max="14837" width="11.42578125" style="24"/>
    <col min="14838" max="14846" width="0" style="24" hidden="1" customWidth="1"/>
    <col min="14847" max="15080" width="11.42578125" style="24"/>
    <col min="15081" max="15081" width="15" style="24" bestFit="1" customWidth="1"/>
    <col min="15082" max="15082" width="12.28515625" style="24" customWidth="1"/>
    <col min="15083" max="15083" width="13.140625" style="24" customWidth="1"/>
    <col min="15084" max="15085" width="11.42578125" style="24"/>
    <col min="15086" max="15087" width="13.42578125" style="24" customWidth="1"/>
    <col min="15088" max="15088" width="18.42578125" style="24" customWidth="1"/>
    <col min="15089" max="15089" width="16.140625" style="24" customWidth="1"/>
    <col min="15090" max="15090" width="15.140625" style="24" customWidth="1"/>
    <col min="15091" max="15093" width="11.42578125" style="24"/>
    <col min="15094" max="15102" width="0" style="24" hidden="1" customWidth="1"/>
    <col min="15103" max="15336" width="11.42578125" style="24"/>
    <col min="15337" max="15337" width="15" style="24" bestFit="1" customWidth="1"/>
    <col min="15338" max="15338" width="12.28515625" style="24" customWidth="1"/>
    <col min="15339" max="15339" width="13.140625" style="24" customWidth="1"/>
    <col min="15340" max="15341" width="11.42578125" style="24"/>
    <col min="15342" max="15343" width="13.42578125" style="24" customWidth="1"/>
    <col min="15344" max="15344" width="18.42578125" style="24" customWidth="1"/>
    <col min="15345" max="15345" width="16.140625" style="24" customWidth="1"/>
    <col min="15346" max="15346" width="15.140625" style="24" customWidth="1"/>
    <col min="15347" max="15349" width="11.42578125" style="24"/>
    <col min="15350" max="15358" width="0" style="24" hidden="1" customWidth="1"/>
    <col min="15359" max="15592" width="11.42578125" style="24"/>
    <col min="15593" max="15593" width="15" style="24" bestFit="1" customWidth="1"/>
    <col min="15594" max="15594" width="12.28515625" style="24" customWidth="1"/>
    <col min="15595" max="15595" width="13.140625" style="24" customWidth="1"/>
    <col min="15596" max="15597" width="11.42578125" style="24"/>
    <col min="15598" max="15599" width="13.42578125" style="24" customWidth="1"/>
    <col min="15600" max="15600" width="18.42578125" style="24" customWidth="1"/>
    <col min="15601" max="15601" width="16.140625" style="24" customWidth="1"/>
    <col min="15602" max="15602" width="15.140625" style="24" customWidth="1"/>
    <col min="15603" max="15605" width="11.42578125" style="24"/>
    <col min="15606" max="15614" width="0" style="24" hidden="1" customWidth="1"/>
    <col min="15615" max="15848" width="11.42578125" style="24"/>
    <col min="15849" max="15849" width="15" style="24" bestFit="1" customWidth="1"/>
    <col min="15850" max="15850" width="12.28515625" style="24" customWidth="1"/>
    <col min="15851" max="15851" width="13.140625" style="24" customWidth="1"/>
    <col min="15852" max="15853" width="11.42578125" style="24"/>
    <col min="15854" max="15855" width="13.42578125" style="24" customWidth="1"/>
    <col min="15856" max="15856" width="18.42578125" style="24" customWidth="1"/>
    <col min="15857" max="15857" width="16.140625" style="24" customWidth="1"/>
    <col min="15858" max="15858" width="15.140625" style="24" customWidth="1"/>
    <col min="15859" max="15861" width="11.42578125" style="24"/>
    <col min="15862" max="15870" width="0" style="24" hidden="1" customWidth="1"/>
    <col min="15871" max="16104" width="11.42578125" style="24"/>
    <col min="16105" max="16105" width="15" style="24" bestFit="1" customWidth="1"/>
    <col min="16106" max="16106" width="12.28515625" style="24" customWidth="1"/>
    <col min="16107" max="16107" width="13.140625" style="24" customWidth="1"/>
    <col min="16108" max="16109" width="11.42578125" style="24"/>
    <col min="16110" max="16111" width="13.42578125" style="24" customWidth="1"/>
    <col min="16112" max="16112" width="18.42578125" style="24" customWidth="1"/>
    <col min="16113" max="16113" width="16.140625" style="24" customWidth="1"/>
    <col min="16114" max="16114" width="15.140625" style="24" customWidth="1"/>
    <col min="16115" max="16117" width="11.42578125" style="24"/>
    <col min="16118" max="16126" width="0" style="24" hidden="1" customWidth="1"/>
    <col min="16127" max="16384" width="11.42578125" style="24"/>
  </cols>
  <sheetData>
    <row r="1" spans="1:20" customFormat="1" ht="26.45" customHeight="1" x14ac:dyDescent="0.25">
      <c r="A1" s="4" t="s">
        <v>2</v>
      </c>
      <c r="B1" s="173" t="s">
        <v>109</v>
      </c>
      <c r="C1" s="5" t="s">
        <v>110</v>
      </c>
      <c r="D1" s="6"/>
      <c r="E1" s="6"/>
      <c r="F1" s="9" t="s">
        <v>111</v>
      </c>
      <c r="G1" s="10"/>
      <c r="H1" s="10"/>
      <c r="I1" s="11"/>
      <c r="J1" s="13"/>
      <c r="K1" s="171" t="s">
        <v>112</v>
      </c>
      <c r="L1" s="171" t="s">
        <v>113</v>
      </c>
      <c r="M1" s="17" t="s">
        <v>10</v>
      </c>
      <c r="N1" s="16"/>
      <c r="R1" s="32"/>
      <c r="S1" s="30"/>
      <c r="T1" s="31"/>
    </row>
    <row r="2" spans="1:20" customFormat="1" ht="37.15" customHeight="1" x14ac:dyDescent="0.25">
      <c r="A2" s="18" t="s">
        <v>11</v>
      </c>
      <c r="B2" s="174"/>
      <c r="C2" s="8" t="s">
        <v>114</v>
      </c>
      <c r="D2" s="8" t="s">
        <v>115</v>
      </c>
      <c r="E2" s="8" t="s">
        <v>116</v>
      </c>
      <c r="F2" s="20" t="s">
        <v>18</v>
      </c>
      <c r="G2" s="21" t="s">
        <v>19</v>
      </c>
      <c r="H2" s="21" t="s">
        <v>20</v>
      </c>
      <c r="I2" s="21" t="s">
        <v>17</v>
      </c>
      <c r="J2" s="13"/>
      <c r="K2" s="172"/>
      <c r="L2" s="172"/>
      <c r="M2" s="19" t="s">
        <v>1</v>
      </c>
      <c r="N2" s="25" t="s">
        <v>117</v>
      </c>
      <c r="R2" s="32"/>
      <c r="S2" s="30"/>
      <c r="T2" s="31"/>
    </row>
    <row r="3" spans="1:20" ht="21.6" customHeight="1" x14ac:dyDescent="0.2">
      <c r="A3" s="26" t="s">
        <v>118</v>
      </c>
      <c r="B3" s="27">
        <v>14</v>
      </c>
      <c r="C3" s="27">
        <v>6</v>
      </c>
      <c r="D3" s="27">
        <v>1</v>
      </c>
      <c r="E3" s="27">
        <v>5</v>
      </c>
      <c r="F3" s="27">
        <v>6</v>
      </c>
      <c r="G3" s="27"/>
      <c r="H3" s="27"/>
      <c r="I3" s="27"/>
      <c r="J3" s="28"/>
      <c r="K3" s="29">
        <f>IF($C3=0,"",D3/$C3)</f>
        <v>0.16666666666666666</v>
      </c>
      <c r="L3" s="29">
        <f>IF($C3=0,"",E3/$C3)</f>
        <v>0.83333333333333337</v>
      </c>
      <c r="M3" s="23">
        <f>IF((F3+G3+H3+I3)=0,"",1-(I3/(F3+G3+H3+I3)))</f>
        <v>1</v>
      </c>
      <c r="N3" s="29">
        <f>IF((F3+G3+H3)=0,"",(F3+G3)/(F3+G3+H3))</f>
        <v>1</v>
      </c>
    </row>
    <row r="5" spans="1:20" ht="102" customHeight="1" x14ac:dyDescent="0.2"/>
    <row r="8" spans="1:20" customFormat="1" ht="26.45" customHeight="1" x14ac:dyDescent="0.25">
      <c r="A8" s="4" t="s">
        <v>2</v>
      </c>
      <c r="B8" s="173" t="s">
        <v>119</v>
      </c>
      <c r="C8" s="173" t="s">
        <v>120</v>
      </c>
      <c r="D8" s="6" t="s">
        <v>121</v>
      </c>
      <c r="E8" s="6"/>
      <c r="F8" s="9" t="s">
        <v>111</v>
      </c>
      <c r="G8" s="10"/>
      <c r="H8" s="10"/>
      <c r="I8" s="11"/>
      <c r="J8" s="13"/>
      <c r="K8" s="171" t="s">
        <v>122</v>
      </c>
      <c r="L8" s="171" t="s">
        <v>123</v>
      </c>
      <c r="M8" s="17" t="s">
        <v>10</v>
      </c>
      <c r="N8" s="16"/>
      <c r="R8" s="32"/>
      <c r="S8" s="30"/>
      <c r="T8" s="31"/>
    </row>
    <row r="9" spans="1:20" customFormat="1" ht="28.15" customHeight="1" x14ac:dyDescent="0.25">
      <c r="A9" s="18" t="s">
        <v>11</v>
      </c>
      <c r="B9" s="174"/>
      <c r="C9" s="174"/>
      <c r="D9" s="8" t="s">
        <v>124</v>
      </c>
      <c r="E9" s="8" t="s">
        <v>125</v>
      </c>
      <c r="F9" s="20" t="s">
        <v>18</v>
      </c>
      <c r="G9" s="21" t="s">
        <v>19</v>
      </c>
      <c r="H9" s="21" t="s">
        <v>20</v>
      </c>
      <c r="I9" s="21" t="s">
        <v>17</v>
      </c>
      <c r="J9" s="13"/>
      <c r="K9" s="172"/>
      <c r="L9" s="172"/>
      <c r="M9" s="19" t="s">
        <v>1</v>
      </c>
      <c r="N9" s="25" t="s">
        <v>117</v>
      </c>
      <c r="R9" s="32"/>
      <c r="S9" s="30"/>
      <c r="T9" s="31"/>
    </row>
    <row r="10" spans="1:20" ht="21.6" customHeight="1" x14ac:dyDescent="0.2">
      <c r="A10" s="26" t="s">
        <v>126</v>
      </c>
      <c r="B10" s="27">
        <v>28</v>
      </c>
      <c r="C10" s="27">
        <v>1</v>
      </c>
      <c r="D10" s="27">
        <v>28</v>
      </c>
      <c r="E10" s="27">
        <v>0</v>
      </c>
      <c r="F10" s="27">
        <v>18</v>
      </c>
      <c r="G10" s="27">
        <v>4</v>
      </c>
      <c r="H10" s="27">
        <v>0</v>
      </c>
      <c r="I10" s="27">
        <v>6</v>
      </c>
      <c r="J10" s="28"/>
      <c r="K10" s="29">
        <f>IF((C10)=0,"0%",(C10/B10))</f>
        <v>3.5714285714285712E-2</v>
      </c>
      <c r="L10" s="29">
        <f>IF((D10+E10)=0,"",(E10/D10))</f>
        <v>0</v>
      </c>
      <c r="M10" s="23">
        <f>IF((F10+G10+H10+I10)=0,"",1-(I10/(F10+G10+H10+I10)))</f>
        <v>0.7857142857142857</v>
      </c>
      <c r="N10" s="29">
        <f>IF((F10+G10+H10)=0,"",(F10+G10)/(F10+G10+H10))</f>
        <v>1</v>
      </c>
    </row>
  </sheetData>
  <mergeCells count="7">
    <mergeCell ref="K1:K2"/>
    <mergeCell ref="L1:L2"/>
    <mergeCell ref="B8:B9"/>
    <mergeCell ref="K8:K9"/>
    <mergeCell ref="L8:L9"/>
    <mergeCell ref="C8:C9"/>
    <mergeCell ref="B1:B2"/>
  </mergeCells>
  <dataValidations count="3">
    <dataValidation type="list" allowBlank="1" showInputMessage="1" showErrorMessage="1" sqref="WUU981998:WUU982822 II64494:II65318 SE64494:SE65318 ACA64494:ACA65318 ALW64494:ALW65318 AVS64494:AVS65318 BFO64494:BFO65318 BPK64494:BPK65318 BZG64494:BZG65318 CJC64494:CJC65318 CSY64494:CSY65318 DCU64494:DCU65318 DMQ64494:DMQ65318 DWM64494:DWM65318 EGI64494:EGI65318 EQE64494:EQE65318 FAA64494:FAA65318 FJW64494:FJW65318 FTS64494:FTS65318 GDO64494:GDO65318 GNK64494:GNK65318 GXG64494:GXG65318 HHC64494:HHC65318 HQY64494:HQY65318 IAU64494:IAU65318 IKQ64494:IKQ65318 IUM64494:IUM65318 JEI64494:JEI65318 JOE64494:JOE65318 JYA64494:JYA65318 KHW64494:KHW65318 KRS64494:KRS65318 LBO64494:LBO65318 LLK64494:LLK65318 LVG64494:LVG65318 MFC64494:MFC65318 MOY64494:MOY65318 MYU64494:MYU65318 NIQ64494:NIQ65318 NSM64494:NSM65318 OCI64494:OCI65318 OME64494:OME65318 OWA64494:OWA65318 PFW64494:PFW65318 PPS64494:PPS65318 PZO64494:PZO65318 QJK64494:QJK65318 QTG64494:QTG65318 RDC64494:RDC65318 RMY64494:RMY65318 RWU64494:RWU65318 SGQ64494:SGQ65318 SQM64494:SQM65318 TAI64494:TAI65318 TKE64494:TKE65318 TUA64494:TUA65318 UDW64494:UDW65318 UNS64494:UNS65318 UXO64494:UXO65318 VHK64494:VHK65318 VRG64494:VRG65318 WBC64494:WBC65318 WKY64494:WKY65318 WUU64494:WUU65318 II130030:II130854 SE130030:SE130854 ACA130030:ACA130854 ALW130030:ALW130854 AVS130030:AVS130854 BFO130030:BFO130854 BPK130030:BPK130854 BZG130030:BZG130854 CJC130030:CJC130854 CSY130030:CSY130854 DCU130030:DCU130854 DMQ130030:DMQ130854 DWM130030:DWM130854 EGI130030:EGI130854 EQE130030:EQE130854 FAA130030:FAA130854 FJW130030:FJW130854 FTS130030:FTS130854 GDO130030:GDO130854 GNK130030:GNK130854 GXG130030:GXG130854 HHC130030:HHC130854 HQY130030:HQY130854 IAU130030:IAU130854 IKQ130030:IKQ130854 IUM130030:IUM130854 JEI130030:JEI130854 JOE130030:JOE130854 JYA130030:JYA130854 KHW130030:KHW130854 KRS130030:KRS130854 LBO130030:LBO130854 LLK130030:LLK130854 LVG130030:LVG130854 MFC130030:MFC130854 MOY130030:MOY130854 MYU130030:MYU130854 NIQ130030:NIQ130854 NSM130030:NSM130854 OCI130030:OCI130854 OME130030:OME130854 OWA130030:OWA130854 PFW130030:PFW130854 PPS130030:PPS130854 PZO130030:PZO130854 QJK130030:QJK130854 QTG130030:QTG130854 RDC130030:RDC130854 RMY130030:RMY130854 RWU130030:RWU130854 SGQ130030:SGQ130854 SQM130030:SQM130854 TAI130030:TAI130854 TKE130030:TKE130854 TUA130030:TUA130854 UDW130030:UDW130854 UNS130030:UNS130854 UXO130030:UXO130854 VHK130030:VHK130854 VRG130030:VRG130854 WBC130030:WBC130854 WKY130030:WKY130854 WUU130030:WUU130854 II195566:II196390 SE195566:SE196390 ACA195566:ACA196390 ALW195566:ALW196390 AVS195566:AVS196390 BFO195566:BFO196390 BPK195566:BPK196390 BZG195566:BZG196390 CJC195566:CJC196390 CSY195566:CSY196390 DCU195566:DCU196390 DMQ195566:DMQ196390 DWM195566:DWM196390 EGI195566:EGI196390 EQE195566:EQE196390 FAA195566:FAA196390 FJW195566:FJW196390 FTS195566:FTS196390 GDO195566:GDO196390 GNK195566:GNK196390 GXG195566:GXG196390 HHC195566:HHC196390 HQY195566:HQY196390 IAU195566:IAU196390 IKQ195566:IKQ196390 IUM195566:IUM196390 JEI195566:JEI196390 JOE195566:JOE196390 JYA195566:JYA196390 KHW195566:KHW196390 KRS195566:KRS196390 LBO195566:LBO196390 LLK195566:LLK196390 LVG195566:LVG196390 MFC195566:MFC196390 MOY195566:MOY196390 MYU195566:MYU196390 NIQ195566:NIQ196390 NSM195566:NSM196390 OCI195566:OCI196390 OME195566:OME196390 OWA195566:OWA196390 PFW195566:PFW196390 PPS195566:PPS196390 PZO195566:PZO196390 QJK195566:QJK196390 QTG195566:QTG196390 RDC195566:RDC196390 RMY195566:RMY196390 RWU195566:RWU196390 SGQ195566:SGQ196390 SQM195566:SQM196390 TAI195566:TAI196390 TKE195566:TKE196390 TUA195566:TUA196390 UDW195566:UDW196390 UNS195566:UNS196390 UXO195566:UXO196390 VHK195566:VHK196390 VRG195566:VRG196390 WBC195566:WBC196390 WKY195566:WKY196390 WUU195566:WUU196390 II261102:II261926 SE261102:SE261926 ACA261102:ACA261926 ALW261102:ALW261926 AVS261102:AVS261926 BFO261102:BFO261926 BPK261102:BPK261926 BZG261102:BZG261926 CJC261102:CJC261926 CSY261102:CSY261926 DCU261102:DCU261926 DMQ261102:DMQ261926 DWM261102:DWM261926 EGI261102:EGI261926 EQE261102:EQE261926 FAA261102:FAA261926 FJW261102:FJW261926 FTS261102:FTS261926 GDO261102:GDO261926 GNK261102:GNK261926 GXG261102:GXG261926 HHC261102:HHC261926 HQY261102:HQY261926 IAU261102:IAU261926 IKQ261102:IKQ261926 IUM261102:IUM261926 JEI261102:JEI261926 JOE261102:JOE261926 JYA261102:JYA261926 KHW261102:KHW261926 KRS261102:KRS261926 LBO261102:LBO261926 LLK261102:LLK261926 LVG261102:LVG261926 MFC261102:MFC261926 MOY261102:MOY261926 MYU261102:MYU261926 NIQ261102:NIQ261926 NSM261102:NSM261926 OCI261102:OCI261926 OME261102:OME261926 OWA261102:OWA261926 PFW261102:PFW261926 PPS261102:PPS261926 PZO261102:PZO261926 QJK261102:QJK261926 QTG261102:QTG261926 RDC261102:RDC261926 RMY261102:RMY261926 RWU261102:RWU261926 SGQ261102:SGQ261926 SQM261102:SQM261926 TAI261102:TAI261926 TKE261102:TKE261926 TUA261102:TUA261926 UDW261102:UDW261926 UNS261102:UNS261926 UXO261102:UXO261926 VHK261102:VHK261926 VRG261102:VRG261926 WBC261102:WBC261926 WKY261102:WKY261926 WUU261102:WUU261926 II326638:II327462 SE326638:SE327462 ACA326638:ACA327462 ALW326638:ALW327462 AVS326638:AVS327462 BFO326638:BFO327462 BPK326638:BPK327462 BZG326638:BZG327462 CJC326638:CJC327462 CSY326638:CSY327462 DCU326638:DCU327462 DMQ326638:DMQ327462 DWM326638:DWM327462 EGI326638:EGI327462 EQE326638:EQE327462 FAA326638:FAA327462 FJW326638:FJW327462 FTS326638:FTS327462 GDO326638:GDO327462 GNK326638:GNK327462 GXG326638:GXG327462 HHC326638:HHC327462 HQY326638:HQY327462 IAU326638:IAU327462 IKQ326638:IKQ327462 IUM326638:IUM327462 JEI326638:JEI327462 JOE326638:JOE327462 JYA326638:JYA327462 KHW326638:KHW327462 KRS326638:KRS327462 LBO326638:LBO327462 LLK326638:LLK327462 LVG326638:LVG327462 MFC326638:MFC327462 MOY326638:MOY327462 MYU326638:MYU327462 NIQ326638:NIQ327462 NSM326638:NSM327462 OCI326638:OCI327462 OME326638:OME327462 OWA326638:OWA327462 PFW326638:PFW327462 PPS326638:PPS327462 PZO326638:PZO327462 QJK326638:QJK327462 QTG326638:QTG327462 RDC326638:RDC327462 RMY326638:RMY327462 RWU326638:RWU327462 SGQ326638:SGQ327462 SQM326638:SQM327462 TAI326638:TAI327462 TKE326638:TKE327462 TUA326638:TUA327462 UDW326638:UDW327462 UNS326638:UNS327462 UXO326638:UXO327462 VHK326638:VHK327462 VRG326638:VRG327462 WBC326638:WBC327462 WKY326638:WKY327462 WUU326638:WUU327462 II392174:II392998 SE392174:SE392998 ACA392174:ACA392998 ALW392174:ALW392998 AVS392174:AVS392998 BFO392174:BFO392998 BPK392174:BPK392998 BZG392174:BZG392998 CJC392174:CJC392998 CSY392174:CSY392998 DCU392174:DCU392998 DMQ392174:DMQ392998 DWM392174:DWM392998 EGI392174:EGI392998 EQE392174:EQE392998 FAA392174:FAA392998 FJW392174:FJW392998 FTS392174:FTS392998 GDO392174:GDO392998 GNK392174:GNK392998 GXG392174:GXG392998 HHC392174:HHC392998 HQY392174:HQY392998 IAU392174:IAU392998 IKQ392174:IKQ392998 IUM392174:IUM392998 JEI392174:JEI392998 JOE392174:JOE392998 JYA392174:JYA392998 KHW392174:KHW392998 KRS392174:KRS392998 LBO392174:LBO392998 LLK392174:LLK392998 LVG392174:LVG392998 MFC392174:MFC392998 MOY392174:MOY392998 MYU392174:MYU392998 NIQ392174:NIQ392998 NSM392174:NSM392998 OCI392174:OCI392998 OME392174:OME392998 OWA392174:OWA392998 PFW392174:PFW392998 PPS392174:PPS392998 PZO392174:PZO392998 QJK392174:QJK392998 QTG392174:QTG392998 RDC392174:RDC392998 RMY392174:RMY392998 RWU392174:RWU392998 SGQ392174:SGQ392998 SQM392174:SQM392998 TAI392174:TAI392998 TKE392174:TKE392998 TUA392174:TUA392998 UDW392174:UDW392998 UNS392174:UNS392998 UXO392174:UXO392998 VHK392174:VHK392998 VRG392174:VRG392998 WBC392174:WBC392998 WKY392174:WKY392998 WUU392174:WUU392998 II457710:II458534 SE457710:SE458534 ACA457710:ACA458534 ALW457710:ALW458534 AVS457710:AVS458534 BFO457710:BFO458534 BPK457710:BPK458534 BZG457710:BZG458534 CJC457710:CJC458534 CSY457710:CSY458534 DCU457710:DCU458534 DMQ457710:DMQ458534 DWM457710:DWM458534 EGI457710:EGI458534 EQE457710:EQE458534 FAA457710:FAA458534 FJW457710:FJW458534 FTS457710:FTS458534 GDO457710:GDO458534 GNK457710:GNK458534 GXG457710:GXG458534 HHC457710:HHC458534 HQY457710:HQY458534 IAU457710:IAU458534 IKQ457710:IKQ458534 IUM457710:IUM458534 JEI457710:JEI458534 JOE457710:JOE458534 JYA457710:JYA458534 KHW457710:KHW458534 KRS457710:KRS458534 LBO457710:LBO458534 LLK457710:LLK458534 LVG457710:LVG458534 MFC457710:MFC458534 MOY457710:MOY458534 MYU457710:MYU458534 NIQ457710:NIQ458534 NSM457710:NSM458534 OCI457710:OCI458534 OME457710:OME458534 OWA457710:OWA458534 PFW457710:PFW458534 PPS457710:PPS458534 PZO457710:PZO458534 QJK457710:QJK458534 QTG457710:QTG458534 RDC457710:RDC458534 RMY457710:RMY458534 RWU457710:RWU458534 SGQ457710:SGQ458534 SQM457710:SQM458534 TAI457710:TAI458534 TKE457710:TKE458534 TUA457710:TUA458534 UDW457710:UDW458534 UNS457710:UNS458534 UXO457710:UXO458534 VHK457710:VHK458534 VRG457710:VRG458534 WBC457710:WBC458534 WKY457710:WKY458534 WUU457710:WUU458534 II523246:II524070 SE523246:SE524070 ACA523246:ACA524070 ALW523246:ALW524070 AVS523246:AVS524070 BFO523246:BFO524070 BPK523246:BPK524070 BZG523246:BZG524070 CJC523246:CJC524070 CSY523246:CSY524070 DCU523246:DCU524070 DMQ523246:DMQ524070 DWM523246:DWM524070 EGI523246:EGI524070 EQE523246:EQE524070 FAA523246:FAA524070 FJW523246:FJW524070 FTS523246:FTS524070 GDO523246:GDO524070 GNK523246:GNK524070 GXG523246:GXG524070 HHC523246:HHC524070 HQY523246:HQY524070 IAU523246:IAU524070 IKQ523246:IKQ524070 IUM523246:IUM524070 JEI523246:JEI524070 JOE523246:JOE524070 JYA523246:JYA524070 KHW523246:KHW524070 KRS523246:KRS524070 LBO523246:LBO524070 LLK523246:LLK524070 LVG523246:LVG524070 MFC523246:MFC524070 MOY523246:MOY524070 MYU523246:MYU524070 NIQ523246:NIQ524070 NSM523246:NSM524070 OCI523246:OCI524070 OME523246:OME524070 OWA523246:OWA524070 PFW523246:PFW524070 PPS523246:PPS524070 PZO523246:PZO524070 QJK523246:QJK524070 QTG523246:QTG524070 RDC523246:RDC524070 RMY523246:RMY524070 RWU523246:RWU524070 SGQ523246:SGQ524070 SQM523246:SQM524070 TAI523246:TAI524070 TKE523246:TKE524070 TUA523246:TUA524070 UDW523246:UDW524070 UNS523246:UNS524070 UXO523246:UXO524070 VHK523246:VHK524070 VRG523246:VRG524070 WBC523246:WBC524070 WKY523246:WKY524070 WUU523246:WUU524070 II588782:II589606 SE588782:SE589606 ACA588782:ACA589606 ALW588782:ALW589606 AVS588782:AVS589606 BFO588782:BFO589606 BPK588782:BPK589606 BZG588782:BZG589606 CJC588782:CJC589606 CSY588782:CSY589606 DCU588782:DCU589606 DMQ588782:DMQ589606 DWM588782:DWM589606 EGI588782:EGI589606 EQE588782:EQE589606 FAA588782:FAA589606 FJW588782:FJW589606 FTS588782:FTS589606 GDO588782:GDO589606 GNK588782:GNK589606 GXG588782:GXG589606 HHC588782:HHC589606 HQY588782:HQY589606 IAU588782:IAU589606 IKQ588782:IKQ589606 IUM588782:IUM589606 JEI588782:JEI589606 JOE588782:JOE589606 JYA588782:JYA589606 KHW588782:KHW589606 KRS588782:KRS589606 LBO588782:LBO589606 LLK588782:LLK589606 LVG588782:LVG589606 MFC588782:MFC589606 MOY588782:MOY589606 MYU588782:MYU589606 NIQ588782:NIQ589606 NSM588782:NSM589606 OCI588782:OCI589606 OME588782:OME589606 OWA588782:OWA589606 PFW588782:PFW589606 PPS588782:PPS589606 PZO588782:PZO589606 QJK588782:QJK589606 QTG588782:QTG589606 RDC588782:RDC589606 RMY588782:RMY589606 RWU588782:RWU589606 SGQ588782:SGQ589606 SQM588782:SQM589606 TAI588782:TAI589606 TKE588782:TKE589606 TUA588782:TUA589606 UDW588782:UDW589606 UNS588782:UNS589606 UXO588782:UXO589606 VHK588782:VHK589606 VRG588782:VRG589606 WBC588782:WBC589606 WKY588782:WKY589606 WUU588782:WUU589606 II654318:II655142 SE654318:SE655142 ACA654318:ACA655142 ALW654318:ALW655142 AVS654318:AVS655142 BFO654318:BFO655142 BPK654318:BPK655142 BZG654318:BZG655142 CJC654318:CJC655142 CSY654318:CSY655142 DCU654318:DCU655142 DMQ654318:DMQ655142 DWM654318:DWM655142 EGI654318:EGI655142 EQE654318:EQE655142 FAA654318:FAA655142 FJW654318:FJW655142 FTS654318:FTS655142 GDO654318:GDO655142 GNK654318:GNK655142 GXG654318:GXG655142 HHC654318:HHC655142 HQY654318:HQY655142 IAU654318:IAU655142 IKQ654318:IKQ655142 IUM654318:IUM655142 JEI654318:JEI655142 JOE654318:JOE655142 JYA654318:JYA655142 KHW654318:KHW655142 KRS654318:KRS655142 LBO654318:LBO655142 LLK654318:LLK655142 LVG654318:LVG655142 MFC654318:MFC655142 MOY654318:MOY655142 MYU654318:MYU655142 NIQ654318:NIQ655142 NSM654318:NSM655142 OCI654318:OCI655142 OME654318:OME655142 OWA654318:OWA655142 PFW654318:PFW655142 PPS654318:PPS655142 PZO654318:PZO655142 QJK654318:QJK655142 QTG654318:QTG655142 RDC654318:RDC655142 RMY654318:RMY655142 RWU654318:RWU655142 SGQ654318:SGQ655142 SQM654318:SQM655142 TAI654318:TAI655142 TKE654318:TKE655142 TUA654318:TUA655142 UDW654318:UDW655142 UNS654318:UNS655142 UXO654318:UXO655142 VHK654318:VHK655142 VRG654318:VRG655142 WBC654318:WBC655142 WKY654318:WKY655142 WUU654318:WUU655142 II719854:II720678 SE719854:SE720678 ACA719854:ACA720678 ALW719854:ALW720678 AVS719854:AVS720678 BFO719854:BFO720678 BPK719854:BPK720678 BZG719854:BZG720678 CJC719854:CJC720678 CSY719854:CSY720678 DCU719854:DCU720678 DMQ719854:DMQ720678 DWM719854:DWM720678 EGI719854:EGI720678 EQE719854:EQE720678 FAA719854:FAA720678 FJW719854:FJW720678 FTS719854:FTS720678 GDO719854:GDO720678 GNK719854:GNK720678 GXG719854:GXG720678 HHC719854:HHC720678 HQY719854:HQY720678 IAU719854:IAU720678 IKQ719854:IKQ720678 IUM719854:IUM720678 JEI719854:JEI720678 JOE719854:JOE720678 JYA719854:JYA720678 KHW719854:KHW720678 KRS719854:KRS720678 LBO719854:LBO720678 LLK719854:LLK720678 LVG719854:LVG720678 MFC719854:MFC720678 MOY719854:MOY720678 MYU719854:MYU720678 NIQ719854:NIQ720678 NSM719854:NSM720678 OCI719854:OCI720678 OME719854:OME720678 OWA719854:OWA720678 PFW719854:PFW720678 PPS719854:PPS720678 PZO719854:PZO720678 QJK719854:QJK720678 QTG719854:QTG720678 RDC719854:RDC720678 RMY719854:RMY720678 RWU719854:RWU720678 SGQ719854:SGQ720678 SQM719854:SQM720678 TAI719854:TAI720678 TKE719854:TKE720678 TUA719854:TUA720678 UDW719854:UDW720678 UNS719854:UNS720678 UXO719854:UXO720678 VHK719854:VHK720678 VRG719854:VRG720678 WBC719854:WBC720678 WKY719854:WKY720678 WUU719854:WUU720678 II785390:II786214 SE785390:SE786214 ACA785390:ACA786214 ALW785390:ALW786214 AVS785390:AVS786214 BFO785390:BFO786214 BPK785390:BPK786214 BZG785390:BZG786214 CJC785390:CJC786214 CSY785390:CSY786214 DCU785390:DCU786214 DMQ785390:DMQ786214 DWM785390:DWM786214 EGI785390:EGI786214 EQE785390:EQE786214 FAA785390:FAA786214 FJW785390:FJW786214 FTS785390:FTS786214 GDO785390:GDO786214 GNK785390:GNK786214 GXG785390:GXG786214 HHC785390:HHC786214 HQY785390:HQY786214 IAU785390:IAU786214 IKQ785390:IKQ786214 IUM785390:IUM786214 JEI785390:JEI786214 JOE785390:JOE786214 JYA785390:JYA786214 KHW785390:KHW786214 KRS785390:KRS786214 LBO785390:LBO786214 LLK785390:LLK786214 LVG785390:LVG786214 MFC785390:MFC786214 MOY785390:MOY786214 MYU785390:MYU786214 NIQ785390:NIQ786214 NSM785390:NSM786214 OCI785390:OCI786214 OME785390:OME786214 OWA785390:OWA786214 PFW785390:PFW786214 PPS785390:PPS786214 PZO785390:PZO786214 QJK785390:QJK786214 QTG785390:QTG786214 RDC785390:RDC786214 RMY785390:RMY786214 RWU785390:RWU786214 SGQ785390:SGQ786214 SQM785390:SQM786214 TAI785390:TAI786214 TKE785390:TKE786214 TUA785390:TUA786214 UDW785390:UDW786214 UNS785390:UNS786214 UXO785390:UXO786214 VHK785390:VHK786214 VRG785390:VRG786214 WBC785390:WBC786214 WKY785390:WKY786214 WUU785390:WUU786214 II850926:II851750 SE850926:SE851750 ACA850926:ACA851750 ALW850926:ALW851750 AVS850926:AVS851750 BFO850926:BFO851750 BPK850926:BPK851750 BZG850926:BZG851750 CJC850926:CJC851750 CSY850926:CSY851750 DCU850926:DCU851750 DMQ850926:DMQ851750 DWM850926:DWM851750 EGI850926:EGI851750 EQE850926:EQE851750 FAA850926:FAA851750 FJW850926:FJW851750 FTS850926:FTS851750 GDO850926:GDO851750 GNK850926:GNK851750 GXG850926:GXG851750 HHC850926:HHC851750 HQY850926:HQY851750 IAU850926:IAU851750 IKQ850926:IKQ851750 IUM850926:IUM851750 JEI850926:JEI851750 JOE850926:JOE851750 JYA850926:JYA851750 KHW850926:KHW851750 KRS850926:KRS851750 LBO850926:LBO851750 LLK850926:LLK851750 LVG850926:LVG851750 MFC850926:MFC851750 MOY850926:MOY851750 MYU850926:MYU851750 NIQ850926:NIQ851750 NSM850926:NSM851750 OCI850926:OCI851750 OME850926:OME851750 OWA850926:OWA851750 PFW850926:PFW851750 PPS850926:PPS851750 PZO850926:PZO851750 QJK850926:QJK851750 QTG850926:QTG851750 RDC850926:RDC851750 RMY850926:RMY851750 RWU850926:RWU851750 SGQ850926:SGQ851750 SQM850926:SQM851750 TAI850926:TAI851750 TKE850926:TKE851750 TUA850926:TUA851750 UDW850926:UDW851750 UNS850926:UNS851750 UXO850926:UXO851750 VHK850926:VHK851750 VRG850926:VRG851750 WBC850926:WBC851750 WKY850926:WKY851750 WUU850926:WUU851750 II916462:II917286 SE916462:SE917286 ACA916462:ACA917286 ALW916462:ALW917286 AVS916462:AVS917286 BFO916462:BFO917286 BPK916462:BPK917286 BZG916462:BZG917286 CJC916462:CJC917286 CSY916462:CSY917286 DCU916462:DCU917286 DMQ916462:DMQ917286 DWM916462:DWM917286 EGI916462:EGI917286 EQE916462:EQE917286 FAA916462:FAA917286 FJW916462:FJW917286 FTS916462:FTS917286 GDO916462:GDO917286 GNK916462:GNK917286 GXG916462:GXG917286 HHC916462:HHC917286 HQY916462:HQY917286 IAU916462:IAU917286 IKQ916462:IKQ917286 IUM916462:IUM917286 JEI916462:JEI917286 JOE916462:JOE917286 JYA916462:JYA917286 KHW916462:KHW917286 KRS916462:KRS917286 LBO916462:LBO917286 LLK916462:LLK917286 LVG916462:LVG917286 MFC916462:MFC917286 MOY916462:MOY917286 MYU916462:MYU917286 NIQ916462:NIQ917286 NSM916462:NSM917286 OCI916462:OCI917286 OME916462:OME917286 OWA916462:OWA917286 PFW916462:PFW917286 PPS916462:PPS917286 PZO916462:PZO917286 QJK916462:QJK917286 QTG916462:QTG917286 RDC916462:RDC917286 RMY916462:RMY917286 RWU916462:RWU917286 SGQ916462:SGQ917286 SQM916462:SQM917286 TAI916462:TAI917286 TKE916462:TKE917286 TUA916462:TUA917286 UDW916462:UDW917286 UNS916462:UNS917286 UXO916462:UXO917286 VHK916462:VHK917286 VRG916462:VRG917286 WBC916462:WBC917286 WKY916462:WKY917286 WUU916462:WUU917286 II981998:II982822 SE981998:SE982822 ACA981998:ACA982822 ALW981998:ALW982822 AVS981998:AVS982822 BFO981998:BFO982822 BPK981998:BPK982822 BZG981998:BZG982822 CJC981998:CJC982822 CSY981998:CSY982822 DCU981998:DCU982822 DMQ981998:DMQ982822 DWM981998:DWM982822 EGI981998:EGI982822 EQE981998:EQE982822 FAA981998:FAA982822 FJW981998:FJW982822 FTS981998:FTS982822 GDO981998:GDO982822 GNK981998:GNK982822 GXG981998:GXG982822 HHC981998:HHC982822 HQY981998:HQY982822 IAU981998:IAU982822 IKQ981998:IKQ982822 IUM981998:IUM982822 JEI981998:JEI982822 JOE981998:JOE982822 JYA981998:JYA982822 KHW981998:KHW982822 KRS981998:KRS982822 LBO981998:LBO982822 LLK981998:LLK982822 LVG981998:LVG982822 MFC981998:MFC982822 MOY981998:MOY982822 MYU981998:MYU982822 NIQ981998:NIQ982822 NSM981998:NSM982822 OCI981998:OCI982822 OME981998:OME982822 OWA981998:OWA982822 PFW981998:PFW982822 PPS981998:PPS982822 PZO981998:PZO982822 QJK981998:QJK982822 QTG981998:QTG982822 RDC981998:RDC982822 RMY981998:RMY982822 RWU981998:RWU982822 SGQ981998:SGQ982822 SQM981998:SQM982822 TAI981998:TAI982822 TKE981998:TKE982822 TUA981998:TUA982822 UDW981998:UDW982822 UNS981998:UNS982822 UXO981998:UXO982822 VHK981998:VHK982822 VRG981998:VRG982822 WBC981998:WBC982822 WKY981998:WKY982822 B64496:B65151 IC64494:ID65149 RY64494:RZ65149 ABU64494:ABV65149 ALQ64494:ALR65149 AVM64494:AVN65149 BFI64494:BFJ65149 BPE64494:BPF65149 BZA64494:BZB65149 CIW64494:CIX65149 CSS64494:CST65149 DCO64494:DCP65149 DMK64494:DML65149 DWG64494:DWH65149 EGC64494:EGD65149 EPY64494:EPZ65149 EZU64494:EZV65149 FJQ64494:FJR65149 FTM64494:FTN65149 GDI64494:GDJ65149 GNE64494:GNF65149 GXA64494:GXB65149 HGW64494:HGX65149 HQS64494:HQT65149 IAO64494:IAP65149 IKK64494:IKL65149 IUG64494:IUH65149 JEC64494:JED65149 JNY64494:JNZ65149 JXU64494:JXV65149 KHQ64494:KHR65149 KRM64494:KRN65149 LBI64494:LBJ65149 LLE64494:LLF65149 LVA64494:LVB65149 MEW64494:MEX65149 MOS64494:MOT65149 MYO64494:MYP65149 NIK64494:NIL65149 NSG64494:NSH65149 OCC64494:OCD65149 OLY64494:OLZ65149 OVU64494:OVV65149 PFQ64494:PFR65149 PPM64494:PPN65149 PZI64494:PZJ65149 QJE64494:QJF65149 QTA64494:QTB65149 RCW64494:RCX65149 RMS64494:RMT65149 RWO64494:RWP65149 SGK64494:SGL65149 SQG64494:SQH65149 TAC64494:TAD65149 TJY64494:TJZ65149 TTU64494:TTV65149 UDQ64494:UDR65149 UNM64494:UNN65149 UXI64494:UXJ65149 VHE64494:VHF65149 VRA64494:VRB65149 WAW64494:WAX65149 WKS64494:WKT65149 WUO64494:WUP65149 B130032:B130687 IC130030:ID130685 RY130030:RZ130685 ABU130030:ABV130685 ALQ130030:ALR130685 AVM130030:AVN130685 BFI130030:BFJ130685 BPE130030:BPF130685 BZA130030:BZB130685 CIW130030:CIX130685 CSS130030:CST130685 DCO130030:DCP130685 DMK130030:DML130685 DWG130030:DWH130685 EGC130030:EGD130685 EPY130030:EPZ130685 EZU130030:EZV130685 FJQ130030:FJR130685 FTM130030:FTN130685 GDI130030:GDJ130685 GNE130030:GNF130685 GXA130030:GXB130685 HGW130030:HGX130685 HQS130030:HQT130685 IAO130030:IAP130685 IKK130030:IKL130685 IUG130030:IUH130685 JEC130030:JED130685 JNY130030:JNZ130685 JXU130030:JXV130685 KHQ130030:KHR130685 KRM130030:KRN130685 LBI130030:LBJ130685 LLE130030:LLF130685 LVA130030:LVB130685 MEW130030:MEX130685 MOS130030:MOT130685 MYO130030:MYP130685 NIK130030:NIL130685 NSG130030:NSH130685 OCC130030:OCD130685 OLY130030:OLZ130685 OVU130030:OVV130685 PFQ130030:PFR130685 PPM130030:PPN130685 PZI130030:PZJ130685 QJE130030:QJF130685 QTA130030:QTB130685 RCW130030:RCX130685 RMS130030:RMT130685 RWO130030:RWP130685 SGK130030:SGL130685 SQG130030:SQH130685 TAC130030:TAD130685 TJY130030:TJZ130685 TTU130030:TTV130685 UDQ130030:UDR130685 UNM130030:UNN130685 UXI130030:UXJ130685 VHE130030:VHF130685 VRA130030:VRB130685 WAW130030:WAX130685 WKS130030:WKT130685 WUO130030:WUP130685 B195568:B196223 IC195566:ID196221 RY195566:RZ196221 ABU195566:ABV196221 ALQ195566:ALR196221 AVM195566:AVN196221 BFI195566:BFJ196221 BPE195566:BPF196221 BZA195566:BZB196221 CIW195566:CIX196221 CSS195566:CST196221 DCO195566:DCP196221 DMK195566:DML196221 DWG195566:DWH196221 EGC195566:EGD196221 EPY195566:EPZ196221 EZU195566:EZV196221 FJQ195566:FJR196221 FTM195566:FTN196221 GDI195566:GDJ196221 GNE195566:GNF196221 GXA195566:GXB196221 HGW195566:HGX196221 HQS195566:HQT196221 IAO195566:IAP196221 IKK195566:IKL196221 IUG195566:IUH196221 JEC195566:JED196221 JNY195566:JNZ196221 JXU195566:JXV196221 KHQ195566:KHR196221 KRM195566:KRN196221 LBI195566:LBJ196221 LLE195566:LLF196221 LVA195566:LVB196221 MEW195566:MEX196221 MOS195566:MOT196221 MYO195566:MYP196221 NIK195566:NIL196221 NSG195566:NSH196221 OCC195566:OCD196221 OLY195566:OLZ196221 OVU195566:OVV196221 PFQ195566:PFR196221 PPM195566:PPN196221 PZI195566:PZJ196221 QJE195566:QJF196221 QTA195566:QTB196221 RCW195566:RCX196221 RMS195566:RMT196221 RWO195566:RWP196221 SGK195566:SGL196221 SQG195566:SQH196221 TAC195566:TAD196221 TJY195566:TJZ196221 TTU195566:TTV196221 UDQ195566:UDR196221 UNM195566:UNN196221 UXI195566:UXJ196221 VHE195566:VHF196221 VRA195566:VRB196221 WAW195566:WAX196221 WKS195566:WKT196221 WUO195566:WUP196221 B261104:B261759 IC261102:ID261757 RY261102:RZ261757 ABU261102:ABV261757 ALQ261102:ALR261757 AVM261102:AVN261757 BFI261102:BFJ261757 BPE261102:BPF261757 BZA261102:BZB261757 CIW261102:CIX261757 CSS261102:CST261757 DCO261102:DCP261757 DMK261102:DML261757 DWG261102:DWH261757 EGC261102:EGD261757 EPY261102:EPZ261757 EZU261102:EZV261757 FJQ261102:FJR261757 FTM261102:FTN261757 GDI261102:GDJ261757 GNE261102:GNF261757 GXA261102:GXB261757 HGW261102:HGX261757 HQS261102:HQT261757 IAO261102:IAP261757 IKK261102:IKL261757 IUG261102:IUH261757 JEC261102:JED261757 JNY261102:JNZ261757 JXU261102:JXV261757 KHQ261102:KHR261757 KRM261102:KRN261757 LBI261102:LBJ261757 LLE261102:LLF261757 LVA261102:LVB261757 MEW261102:MEX261757 MOS261102:MOT261757 MYO261102:MYP261757 NIK261102:NIL261757 NSG261102:NSH261757 OCC261102:OCD261757 OLY261102:OLZ261757 OVU261102:OVV261757 PFQ261102:PFR261757 PPM261102:PPN261757 PZI261102:PZJ261757 QJE261102:QJF261757 QTA261102:QTB261757 RCW261102:RCX261757 RMS261102:RMT261757 RWO261102:RWP261757 SGK261102:SGL261757 SQG261102:SQH261757 TAC261102:TAD261757 TJY261102:TJZ261757 TTU261102:TTV261757 UDQ261102:UDR261757 UNM261102:UNN261757 UXI261102:UXJ261757 VHE261102:VHF261757 VRA261102:VRB261757 WAW261102:WAX261757 WKS261102:WKT261757 WUO261102:WUP261757 B326640:B327295 IC326638:ID327293 RY326638:RZ327293 ABU326638:ABV327293 ALQ326638:ALR327293 AVM326638:AVN327293 BFI326638:BFJ327293 BPE326638:BPF327293 BZA326638:BZB327293 CIW326638:CIX327293 CSS326638:CST327293 DCO326638:DCP327293 DMK326638:DML327293 DWG326638:DWH327293 EGC326638:EGD327293 EPY326638:EPZ327293 EZU326638:EZV327293 FJQ326638:FJR327293 FTM326638:FTN327293 GDI326638:GDJ327293 GNE326638:GNF327293 GXA326638:GXB327293 HGW326638:HGX327293 HQS326638:HQT327293 IAO326638:IAP327293 IKK326638:IKL327293 IUG326638:IUH327293 JEC326638:JED327293 JNY326638:JNZ327293 JXU326638:JXV327293 KHQ326638:KHR327293 KRM326638:KRN327293 LBI326638:LBJ327293 LLE326638:LLF327293 LVA326638:LVB327293 MEW326638:MEX327293 MOS326638:MOT327293 MYO326638:MYP327293 NIK326638:NIL327293 NSG326638:NSH327293 OCC326638:OCD327293 OLY326638:OLZ327293 OVU326638:OVV327293 PFQ326638:PFR327293 PPM326638:PPN327293 PZI326638:PZJ327293 QJE326638:QJF327293 QTA326638:QTB327293 RCW326638:RCX327293 RMS326638:RMT327293 RWO326638:RWP327293 SGK326638:SGL327293 SQG326638:SQH327293 TAC326638:TAD327293 TJY326638:TJZ327293 TTU326638:TTV327293 UDQ326638:UDR327293 UNM326638:UNN327293 UXI326638:UXJ327293 VHE326638:VHF327293 VRA326638:VRB327293 WAW326638:WAX327293 WKS326638:WKT327293 WUO326638:WUP327293 B392176:B392831 IC392174:ID392829 RY392174:RZ392829 ABU392174:ABV392829 ALQ392174:ALR392829 AVM392174:AVN392829 BFI392174:BFJ392829 BPE392174:BPF392829 BZA392174:BZB392829 CIW392174:CIX392829 CSS392174:CST392829 DCO392174:DCP392829 DMK392174:DML392829 DWG392174:DWH392829 EGC392174:EGD392829 EPY392174:EPZ392829 EZU392174:EZV392829 FJQ392174:FJR392829 FTM392174:FTN392829 GDI392174:GDJ392829 GNE392174:GNF392829 GXA392174:GXB392829 HGW392174:HGX392829 HQS392174:HQT392829 IAO392174:IAP392829 IKK392174:IKL392829 IUG392174:IUH392829 JEC392174:JED392829 JNY392174:JNZ392829 JXU392174:JXV392829 KHQ392174:KHR392829 KRM392174:KRN392829 LBI392174:LBJ392829 LLE392174:LLF392829 LVA392174:LVB392829 MEW392174:MEX392829 MOS392174:MOT392829 MYO392174:MYP392829 NIK392174:NIL392829 NSG392174:NSH392829 OCC392174:OCD392829 OLY392174:OLZ392829 OVU392174:OVV392829 PFQ392174:PFR392829 PPM392174:PPN392829 PZI392174:PZJ392829 QJE392174:QJF392829 QTA392174:QTB392829 RCW392174:RCX392829 RMS392174:RMT392829 RWO392174:RWP392829 SGK392174:SGL392829 SQG392174:SQH392829 TAC392174:TAD392829 TJY392174:TJZ392829 TTU392174:TTV392829 UDQ392174:UDR392829 UNM392174:UNN392829 UXI392174:UXJ392829 VHE392174:VHF392829 VRA392174:VRB392829 WAW392174:WAX392829 WKS392174:WKT392829 WUO392174:WUP392829 B457712:B458367 IC457710:ID458365 RY457710:RZ458365 ABU457710:ABV458365 ALQ457710:ALR458365 AVM457710:AVN458365 BFI457710:BFJ458365 BPE457710:BPF458365 BZA457710:BZB458365 CIW457710:CIX458365 CSS457710:CST458365 DCO457710:DCP458365 DMK457710:DML458365 DWG457710:DWH458365 EGC457710:EGD458365 EPY457710:EPZ458365 EZU457710:EZV458365 FJQ457710:FJR458365 FTM457710:FTN458365 GDI457710:GDJ458365 GNE457710:GNF458365 GXA457710:GXB458365 HGW457710:HGX458365 HQS457710:HQT458365 IAO457710:IAP458365 IKK457710:IKL458365 IUG457710:IUH458365 JEC457710:JED458365 JNY457710:JNZ458365 JXU457710:JXV458365 KHQ457710:KHR458365 KRM457710:KRN458365 LBI457710:LBJ458365 LLE457710:LLF458365 LVA457710:LVB458365 MEW457710:MEX458365 MOS457710:MOT458365 MYO457710:MYP458365 NIK457710:NIL458365 NSG457710:NSH458365 OCC457710:OCD458365 OLY457710:OLZ458365 OVU457710:OVV458365 PFQ457710:PFR458365 PPM457710:PPN458365 PZI457710:PZJ458365 QJE457710:QJF458365 QTA457710:QTB458365 RCW457710:RCX458365 RMS457710:RMT458365 RWO457710:RWP458365 SGK457710:SGL458365 SQG457710:SQH458365 TAC457710:TAD458365 TJY457710:TJZ458365 TTU457710:TTV458365 UDQ457710:UDR458365 UNM457710:UNN458365 UXI457710:UXJ458365 VHE457710:VHF458365 VRA457710:VRB458365 WAW457710:WAX458365 WKS457710:WKT458365 WUO457710:WUP458365 B523248:B523903 IC523246:ID523901 RY523246:RZ523901 ABU523246:ABV523901 ALQ523246:ALR523901 AVM523246:AVN523901 BFI523246:BFJ523901 BPE523246:BPF523901 BZA523246:BZB523901 CIW523246:CIX523901 CSS523246:CST523901 DCO523246:DCP523901 DMK523246:DML523901 DWG523246:DWH523901 EGC523246:EGD523901 EPY523246:EPZ523901 EZU523246:EZV523901 FJQ523246:FJR523901 FTM523246:FTN523901 GDI523246:GDJ523901 GNE523246:GNF523901 GXA523246:GXB523901 HGW523246:HGX523901 HQS523246:HQT523901 IAO523246:IAP523901 IKK523246:IKL523901 IUG523246:IUH523901 JEC523246:JED523901 JNY523246:JNZ523901 JXU523246:JXV523901 KHQ523246:KHR523901 KRM523246:KRN523901 LBI523246:LBJ523901 LLE523246:LLF523901 LVA523246:LVB523901 MEW523246:MEX523901 MOS523246:MOT523901 MYO523246:MYP523901 NIK523246:NIL523901 NSG523246:NSH523901 OCC523246:OCD523901 OLY523246:OLZ523901 OVU523246:OVV523901 PFQ523246:PFR523901 PPM523246:PPN523901 PZI523246:PZJ523901 QJE523246:QJF523901 QTA523246:QTB523901 RCW523246:RCX523901 RMS523246:RMT523901 RWO523246:RWP523901 SGK523246:SGL523901 SQG523246:SQH523901 TAC523246:TAD523901 TJY523246:TJZ523901 TTU523246:TTV523901 UDQ523246:UDR523901 UNM523246:UNN523901 UXI523246:UXJ523901 VHE523246:VHF523901 VRA523246:VRB523901 WAW523246:WAX523901 WKS523246:WKT523901 WUO523246:WUP523901 B588784:B589439 IC588782:ID589437 RY588782:RZ589437 ABU588782:ABV589437 ALQ588782:ALR589437 AVM588782:AVN589437 BFI588782:BFJ589437 BPE588782:BPF589437 BZA588782:BZB589437 CIW588782:CIX589437 CSS588782:CST589437 DCO588782:DCP589437 DMK588782:DML589437 DWG588782:DWH589437 EGC588782:EGD589437 EPY588782:EPZ589437 EZU588782:EZV589437 FJQ588782:FJR589437 FTM588782:FTN589437 GDI588782:GDJ589437 GNE588782:GNF589437 GXA588782:GXB589437 HGW588782:HGX589437 HQS588782:HQT589437 IAO588782:IAP589437 IKK588782:IKL589437 IUG588782:IUH589437 JEC588782:JED589437 JNY588782:JNZ589437 JXU588782:JXV589437 KHQ588782:KHR589437 KRM588782:KRN589437 LBI588782:LBJ589437 LLE588782:LLF589437 LVA588782:LVB589437 MEW588782:MEX589437 MOS588782:MOT589437 MYO588782:MYP589437 NIK588782:NIL589437 NSG588782:NSH589437 OCC588782:OCD589437 OLY588782:OLZ589437 OVU588782:OVV589437 PFQ588782:PFR589437 PPM588782:PPN589437 PZI588782:PZJ589437 QJE588782:QJF589437 QTA588782:QTB589437 RCW588782:RCX589437 RMS588782:RMT589437 RWO588782:RWP589437 SGK588782:SGL589437 SQG588782:SQH589437 TAC588782:TAD589437 TJY588782:TJZ589437 TTU588782:TTV589437 UDQ588782:UDR589437 UNM588782:UNN589437 UXI588782:UXJ589437 VHE588782:VHF589437 VRA588782:VRB589437 WAW588782:WAX589437 WKS588782:WKT589437 WUO588782:WUP589437 B654320:B654975 IC654318:ID654973 RY654318:RZ654973 ABU654318:ABV654973 ALQ654318:ALR654973 AVM654318:AVN654973 BFI654318:BFJ654973 BPE654318:BPF654973 BZA654318:BZB654973 CIW654318:CIX654973 CSS654318:CST654973 DCO654318:DCP654973 DMK654318:DML654973 DWG654318:DWH654973 EGC654318:EGD654973 EPY654318:EPZ654973 EZU654318:EZV654973 FJQ654318:FJR654973 FTM654318:FTN654973 GDI654318:GDJ654973 GNE654318:GNF654973 GXA654318:GXB654973 HGW654318:HGX654973 HQS654318:HQT654973 IAO654318:IAP654973 IKK654318:IKL654973 IUG654318:IUH654973 JEC654318:JED654973 JNY654318:JNZ654973 JXU654318:JXV654973 KHQ654318:KHR654973 KRM654318:KRN654973 LBI654318:LBJ654973 LLE654318:LLF654973 LVA654318:LVB654973 MEW654318:MEX654973 MOS654318:MOT654973 MYO654318:MYP654973 NIK654318:NIL654973 NSG654318:NSH654973 OCC654318:OCD654973 OLY654318:OLZ654973 OVU654318:OVV654973 PFQ654318:PFR654973 PPM654318:PPN654973 PZI654318:PZJ654973 QJE654318:QJF654973 QTA654318:QTB654973 RCW654318:RCX654973 RMS654318:RMT654973 RWO654318:RWP654973 SGK654318:SGL654973 SQG654318:SQH654973 TAC654318:TAD654973 TJY654318:TJZ654973 TTU654318:TTV654973 UDQ654318:UDR654973 UNM654318:UNN654973 UXI654318:UXJ654973 VHE654318:VHF654973 VRA654318:VRB654973 WAW654318:WAX654973 WKS654318:WKT654973 WUO654318:WUP654973 B719856:B720511 IC719854:ID720509 RY719854:RZ720509 ABU719854:ABV720509 ALQ719854:ALR720509 AVM719854:AVN720509 BFI719854:BFJ720509 BPE719854:BPF720509 BZA719854:BZB720509 CIW719854:CIX720509 CSS719854:CST720509 DCO719854:DCP720509 DMK719854:DML720509 DWG719854:DWH720509 EGC719854:EGD720509 EPY719854:EPZ720509 EZU719854:EZV720509 FJQ719854:FJR720509 FTM719854:FTN720509 GDI719854:GDJ720509 GNE719854:GNF720509 GXA719854:GXB720509 HGW719854:HGX720509 HQS719854:HQT720509 IAO719854:IAP720509 IKK719854:IKL720509 IUG719854:IUH720509 JEC719854:JED720509 JNY719854:JNZ720509 JXU719854:JXV720509 KHQ719854:KHR720509 KRM719854:KRN720509 LBI719854:LBJ720509 LLE719854:LLF720509 LVA719854:LVB720509 MEW719854:MEX720509 MOS719854:MOT720509 MYO719854:MYP720509 NIK719854:NIL720509 NSG719854:NSH720509 OCC719854:OCD720509 OLY719854:OLZ720509 OVU719854:OVV720509 PFQ719854:PFR720509 PPM719854:PPN720509 PZI719854:PZJ720509 QJE719854:QJF720509 QTA719854:QTB720509 RCW719854:RCX720509 RMS719854:RMT720509 RWO719854:RWP720509 SGK719854:SGL720509 SQG719854:SQH720509 TAC719854:TAD720509 TJY719854:TJZ720509 TTU719854:TTV720509 UDQ719854:UDR720509 UNM719854:UNN720509 UXI719854:UXJ720509 VHE719854:VHF720509 VRA719854:VRB720509 WAW719854:WAX720509 WKS719854:WKT720509 WUO719854:WUP720509 B785392:B786047 IC785390:ID786045 RY785390:RZ786045 ABU785390:ABV786045 ALQ785390:ALR786045 AVM785390:AVN786045 BFI785390:BFJ786045 BPE785390:BPF786045 BZA785390:BZB786045 CIW785390:CIX786045 CSS785390:CST786045 DCO785390:DCP786045 DMK785390:DML786045 DWG785390:DWH786045 EGC785390:EGD786045 EPY785390:EPZ786045 EZU785390:EZV786045 FJQ785390:FJR786045 FTM785390:FTN786045 GDI785390:GDJ786045 GNE785390:GNF786045 GXA785390:GXB786045 HGW785390:HGX786045 HQS785390:HQT786045 IAO785390:IAP786045 IKK785390:IKL786045 IUG785390:IUH786045 JEC785390:JED786045 JNY785390:JNZ786045 JXU785390:JXV786045 KHQ785390:KHR786045 KRM785390:KRN786045 LBI785390:LBJ786045 LLE785390:LLF786045 LVA785390:LVB786045 MEW785390:MEX786045 MOS785390:MOT786045 MYO785390:MYP786045 NIK785390:NIL786045 NSG785390:NSH786045 OCC785390:OCD786045 OLY785390:OLZ786045 OVU785390:OVV786045 PFQ785390:PFR786045 PPM785390:PPN786045 PZI785390:PZJ786045 QJE785390:QJF786045 QTA785390:QTB786045 RCW785390:RCX786045 RMS785390:RMT786045 RWO785390:RWP786045 SGK785390:SGL786045 SQG785390:SQH786045 TAC785390:TAD786045 TJY785390:TJZ786045 TTU785390:TTV786045 UDQ785390:UDR786045 UNM785390:UNN786045 UXI785390:UXJ786045 VHE785390:VHF786045 VRA785390:VRB786045 WAW785390:WAX786045 WKS785390:WKT786045 WUO785390:WUP786045 B850928:B851583 IC850926:ID851581 RY850926:RZ851581 ABU850926:ABV851581 ALQ850926:ALR851581 AVM850926:AVN851581 BFI850926:BFJ851581 BPE850926:BPF851581 BZA850926:BZB851581 CIW850926:CIX851581 CSS850926:CST851581 DCO850926:DCP851581 DMK850926:DML851581 DWG850926:DWH851581 EGC850926:EGD851581 EPY850926:EPZ851581 EZU850926:EZV851581 FJQ850926:FJR851581 FTM850926:FTN851581 GDI850926:GDJ851581 GNE850926:GNF851581 GXA850926:GXB851581 HGW850926:HGX851581 HQS850926:HQT851581 IAO850926:IAP851581 IKK850926:IKL851581 IUG850926:IUH851581 JEC850926:JED851581 JNY850926:JNZ851581 JXU850926:JXV851581 KHQ850926:KHR851581 KRM850926:KRN851581 LBI850926:LBJ851581 LLE850926:LLF851581 LVA850926:LVB851581 MEW850926:MEX851581 MOS850926:MOT851581 MYO850926:MYP851581 NIK850926:NIL851581 NSG850926:NSH851581 OCC850926:OCD851581 OLY850926:OLZ851581 OVU850926:OVV851581 PFQ850926:PFR851581 PPM850926:PPN851581 PZI850926:PZJ851581 QJE850926:QJF851581 QTA850926:QTB851581 RCW850926:RCX851581 RMS850926:RMT851581 RWO850926:RWP851581 SGK850926:SGL851581 SQG850926:SQH851581 TAC850926:TAD851581 TJY850926:TJZ851581 TTU850926:TTV851581 UDQ850926:UDR851581 UNM850926:UNN851581 UXI850926:UXJ851581 VHE850926:VHF851581 VRA850926:VRB851581 WAW850926:WAX851581 WKS850926:WKT851581 WUO850926:WUP851581 B916464:B917119 IC916462:ID917117 RY916462:RZ917117 ABU916462:ABV917117 ALQ916462:ALR917117 AVM916462:AVN917117 BFI916462:BFJ917117 BPE916462:BPF917117 BZA916462:BZB917117 CIW916462:CIX917117 CSS916462:CST917117 DCO916462:DCP917117 DMK916462:DML917117 DWG916462:DWH917117 EGC916462:EGD917117 EPY916462:EPZ917117 EZU916462:EZV917117 FJQ916462:FJR917117 FTM916462:FTN917117 GDI916462:GDJ917117 GNE916462:GNF917117 GXA916462:GXB917117 HGW916462:HGX917117 HQS916462:HQT917117 IAO916462:IAP917117 IKK916462:IKL917117 IUG916462:IUH917117 JEC916462:JED917117 JNY916462:JNZ917117 JXU916462:JXV917117 KHQ916462:KHR917117 KRM916462:KRN917117 LBI916462:LBJ917117 LLE916462:LLF917117 LVA916462:LVB917117 MEW916462:MEX917117 MOS916462:MOT917117 MYO916462:MYP917117 NIK916462:NIL917117 NSG916462:NSH917117 OCC916462:OCD917117 OLY916462:OLZ917117 OVU916462:OVV917117 PFQ916462:PFR917117 PPM916462:PPN917117 PZI916462:PZJ917117 QJE916462:QJF917117 QTA916462:QTB917117 RCW916462:RCX917117 RMS916462:RMT917117 RWO916462:RWP917117 SGK916462:SGL917117 SQG916462:SQH917117 TAC916462:TAD917117 TJY916462:TJZ917117 TTU916462:TTV917117 UDQ916462:UDR917117 UNM916462:UNN917117 UXI916462:UXJ917117 VHE916462:VHF917117 VRA916462:VRB917117 WAW916462:WAX917117 WKS916462:WKT917117 WUO916462:WUP917117 B982000:B982655 IC981998:ID982653 RY981998:RZ982653 ABU981998:ABV982653 ALQ981998:ALR982653 AVM981998:AVN982653 BFI981998:BFJ982653 BPE981998:BPF982653 BZA981998:BZB982653 CIW981998:CIX982653 CSS981998:CST982653 DCO981998:DCP982653 DMK981998:DML982653 DWG981998:DWH982653 EGC981998:EGD982653 EPY981998:EPZ982653 EZU981998:EZV982653 FJQ981998:FJR982653 FTM981998:FTN982653 GDI981998:GDJ982653 GNE981998:GNF982653 GXA981998:GXB982653 HGW981998:HGX982653 HQS981998:HQT982653 IAO981998:IAP982653 IKK981998:IKL982653 IUG981998:IUH982653 JEC981998:JED982653 JNY981998:JNZ982653 JXU981998:JXV982653 KHQ981998:KHR982653 KRM981998:KRN982653 LBI981998:LBJ982653 LLE981998:LLF982653 LVA981998:LVB982653 MEW981998:MEX982653 MOS981998:MOT982653 MYO981998:MYP982653 NIK981998:NIL982653 NSG981998:NSH982653 OCC981998:OCD982653 OLY981998:OLZ982653 OVU981998:OVV982653 PFQ981998:PFR982653 PPM981998:PPN982653 PZI981998:PZJ982653 QJE981998:QJF982653 QTA981998:QTB982653 RCW981998:RCX982653 RMS981998:RMT982653 RWO981998:RWP982653 SGK981998:SGL982653 SQG981998:SQH982653 TAC981998:TAD982653 TJY981998:TJZ982653 TTU981998:TTV982653 UDQ981998:UDR982653 UNM981998:UNN982653 UXI981998:UXJ982653 VHE981998:VHF982653 VRA981998:VRB982653 WAW981998:WAX982653 WKS981998:WKT982653 WUO981998:WUP982653 WUQ981998:WUQ982793 WKU981998:WKU982793 WAY981998:WAY982793 VRC981998:VRC982793 VHG981998:VHG982793 UXK981998:UXK982793 UNO981998:UNO982793 UDS981998:UDS982793 TTW981998:TTW982793 TKA981998:TKA982793 TAE981998:TAE982793 SQI981998:SQI982793 SGM981998:SGM982793 RWQ981998:RWQ982793 RMU981998:RMU982793 RCY981998:RCY982793 QTC981998:QTC982793 QJG981998:QJG982793 PZK981998:PZK982793 PPO981998:PPO982793 PFS981998:PFS982793 OVW981998:OVW982793 OMA981998:OMA982793 OCE981998:OCE982793 NSI981998:NSI982793 NIM981998:NIM982793 MYQ981998:MYQ982793 MOU981998:MOU982793 MEY981998:MEY982793 LVC981998:LVC982793 LLG981998:LLG982793 LBK981998:LBK982793 KRO981998:KRO982793 KHS981998:KHS982793 JXW981998:JXW982793 JOA981998:JOA982793 JEE981998:JEE982793 IUI981998:IUI982793 IKM981998:IKM982793 IAQ981998:IAQ982793 HQU981998:HQU982793 HGY981998:HGY982793 GXC981998:GXC982793 GNG981998:GNG982793 GDK981998:GDK982793 FTO981998:FTO982793 FJS981998:FJS982793 EZW981998:EZW982793 EQA981998:EQA982793 EGE981998:EGE982793 DWI981998:DWI982793 DMM981998:DMM982793 DCQ981998:DCQ982793 CSU981998:CSU982793 CIY981998:CIY982793 BZC981998:BZC982793 BPG981998:BPG982793 BFK981998:BFK982793 AVO981998:AVO982793 ALS981998:ALS982793 ABW981998:ABW982793 SA981998:SA982793 IE981998:IE982793 WUQ916462:WUQ917257 WKU916462:WKU917257 WAY916462:WAY917257 VRC916462:VRC917257 VHG916462:VHG917257 UXK916462:UXK917257 UNO916462:UNO917257 UDS916462:UDS917257 TTW916462:TTW917257 TKA916462:TKA917257 TAE916462:TAE917257 SQI916462:SQI917257 SGM916462:SGM917257 RWQ916462:RWQ917257 RMU916462:RMU917257 RCY916462:RCY917257 QTC916462:QTC917257 QJG916462:QJG917257 PZK916462:PZK917257 PPO916462:PPO917257 PFS916462:PFS917257 OVW916462:OVW917257 OMA916462:OMA917257 OCE916462:OCE917257 NSI916462:NSI917257 NIM916462:NIM917257 MYQ916462:MYQ917257 MOU916462:MOU917257 MEY916462:MEY917257 LVC916462:LVC917257 LLG916462:LLG917257 LBK916462:LBK917257 KRO916462:KRO917257 KHS916462:KHS917257 JXW916462:JXW917257 JOA916462:JOA917257 JEE916462:JEE917257 IUI916462:IUI917257 IKM916462:IKM917257 IAQ916462:IAQ917257 HQU916462:HQU917257 HGY916462:HGY917257 GXC916462:GXC917257 GNG916462:GNG917257 GDK916462:GDK917257 FTO916462:FTO917257 FJS916462:FJS917257 EZW916462:EZW917257 EQA916462:EQA917257 EGE916462:EGE917257 DWI916462:DWI917257 DMM916462:DMM917257 DCQ916462:DCQ917257 CSU916462:CSU917257 CIY916462:CIY917257 BZC916462:BZC917257 BPG916462:BPG917257 BFK916462:BFK917257 AVO916462:AVO917257 ALS916462:ALS917257 ABW916462:ABW917257 SA916462:SA917257 IE916462:IE917257 WUQ850926:WUQ851721 WKU850926:WKU851721 WAY850926:WAY851721 VRC850926:VRC851721 VHG850926:VHG851721 UXK850926:UXK851721 UNO850926:UNO851721 UDS850926:UDS851721 TTW850926:TTW851721 TKA850926:TKA851721 TAE850926:TAE851721 SQI850926:SQI851721 SGM850926:SGM851721 RWQ850926:RWQ851721 RMU850926:RMU851721 RCY850926:RCY851721 QTC850926:QTC851721 QJG850926:QJG851721 PZK850926:PZK851721 PPO850926:PPO851721 PFS850926:PFS851721 OVW850926:OVW851721 OMA850926:OMA851721 OCE850926:OCE851721 NSI850926:NSI851721 NIM850926:NIM851721 MYQ850926:MYQ851721 MOU850926:MOU851721 MEY850926:MEY851721 LVC850926:LVC851721 LLG850926:LLG851721 LBK850926:LBK851721 KRO850926:KRO851721 KHS850926:KHS851721 JXW850926:JXW851721 JOA850926:JOA851721 JEE850926:JEE851721 IUI850926:IUI851721 IKM850926:IKM851721 IAQ850926:IAQ851721 HQU850926:HQU851721 HGY850926:HGY851721 GXC850926:GXC851721 GNG850926:GNG851721 GDK850926:GDK851721 FTO850926:FTO851721 FJS850926:FJS851721 EZW850926:EZW851721 EQA850926:EQA851721 EGE850926:EGE851721 DWI850926:DWI851721 DMM850926:DMM851721 DCQ850926:DCQ851721 CSU850926:CSU851721 CIY850926:CIY851721 BZC850926:BZC851721 BPG850926:BPG851721 BFK850926:BFK851721 AVO850926:AVO851721 ALS850926:ALS851721 ABW850926:ABW851721 SA850926:SA851721 IE850926:IE851721 WUQ785390:WUQ786185 WKU785390:WKU786185 WAY785390:WAY786185 VRC785390:VRC786185 VHG785390:VHG786185 UXK785390:UXK786185 UNO785390:UNO786185 UDS785390:UDS786185 TTW785390:TTW786185 TKA785390:TKA786185 TAE785390:TAE786185 SQI785390:SQI786185 SGM785390:SGM786185 RWQ785390:RWQ786185 RMU785390:RMU786185 RCY785390:RCY786185 QTC785390:QTC786185 QJG785390:QJG786185 PZK785390:PZK786185 PPO785390:PPO786185 PFS785390:PFS786185 OVW785390:OVW786185 OMA785390:OMA786185 OCE785390:OCE786185 NSI785390:NSI786185 NIM785390:NIM786185 MYQ785390:MYQ786185 MOU785390:MOU786185 MEY785390:MEY786185 LVC785390:LVC786185 LLG785390:LLG786185 LBK785390:LBK786185 KRO785390:KRO786185 KHS785390:KHS786185 JXW785390:JXW786185 JOA785390:JOA786185 JEE785390:JEE786185 IUI785390:IUI786185 IKM785390:IKM786185 IAQ785390:IAQ786185 HQU785390:HQU786185 HGY785390:HGY786185 GXC785390:GXC786185 GNG785390:GNG786185 GDK785390:GDK786185 FTO785390:FTO786185 FJS785390:FJS786185 EZW785390:EZW786185 EQA785390:EQA786185 EGE785390:EGE786185 DWI785390:DWI786185 DMM785390:DMM786185 DCQ785390:DCQ786185 CSU785390:CSU786185 CIY785390:CIY786185 BZC785390:BZC786185 BPG785390:BPG786185 BFK785390:BFK786185 AVO785390:AVO786185 ALS785390:ALS786185 ABW785390:ABW786185 SA785390:SA786185 IE785390:IE786185 WUQ719854:WUQ720649 WKU719854:WKU720649 WAY719854:WAY720649 VRC719854:VRC720649 VHG719854:VHG720649 UXK719854:UXK720649 UNO719854:UNO720649 UDS719854:UDS720649 TTW719854:TTW720649 TKA719854:TKA720649 TAE719854:TAE720649 SQI719854:SQI720649 SGM719854:SGM720649 RWQ719854:RWQ720649 RMU719854:RMU720649 RCY719854:RCY720649 QTC719854:QTC720649 QJG719854:QJG720649 PZK719854:PZK720649 PPO719854:PPO720649 PFS719854:PFS720649 OVW719854:OVW720649 OMA719854:OMA720649 OCE719854:OCE720649 NSI719854:NSI720649 NIM719854:NIM720649 MYQ719854:MYQ720649 MOU719854:MOU720649 MEY719854:MEY720649 LVC719854:LVC720649 LLG719854:LLG720649 LBK719854:LBK720649 KRO719854:KRO720649 KHS719854:KHS720649 JXW719854:JXW720649 JOA719854:JOA720649 JEE719854:JEE720649 IUI719854:IUI720649 IKM719854:IKM720649 IAQ719854:IAQ720649 HQU719854:HQU720649 HGY719854:HGY720649 GXC719854:GXC720649 GNG719854:GNG720649 GDK719854:GDK720649 FTO719854:FTO720649 FJS719854:FJS720649 EZW719854:EZW720649 EQA719854:EQA720649 EGE719854:EGE720649 DWI719854:DWI720649 DMM719854:DMM720649 DCQ719854:DCQ720649 CSU719854:CSU720649 CIY719854:CIY720649 BZC719854:BZC720649 BPG719854:BPG720649 BFK719854:BFK720649 AVO719854:AVO720649 ALS719854:ALS720649 ABW719854:ABW720649 SA719854:SA720649 IE719854:IE720649 WUQ654318:WUQ655113 WKU654318:WKU655113 WAY654318:WAY655113 VRC654318:VRC655113 VHG654318:VHG655113 UXK654318:UXK655113 UNO654318:UNO655113 UDS654318:UDS655113 TTW654318:TTW655113 TKA654318:TKA655113 TAE654318:TAE655113 SQI654318:SQI655113 SGM654318:SGM655113 RWQ654318:RWQ655113 RMU654318:RMU655113 RCY654318:RCY655113 QTC654318:QTC655113 QJG654318:QJG655113 PZK654318:PZK655113 PPO654318:PPO655113 PFS654318:PFS655113 OVW654318:OVW655113 OMA654318:OMA655113 OCE654318:OCE655113 NSI654318:NSI655113 NIM654318:NIM655113 MYQ654318:MYQ655113 MOU654318:MOU655113 MEY654318:MEY655113 LVC654318:LVC655113 LLG654318:LLG655113 LBK654318:LBK655113 KRO654318:KRO655113 KHS654318:KHS655113 JXW654318:JXW655113 JOA654318:JOA655113 JEE654318:JEE655113 IUI654318:IUI655113 IKM654318:IKM655113 IAQ654318:IAQ655113 HQU654318:HQU655113 HGY654318:HGY655113 GXC654318:GXC655113 GNG654318:GNG655113 GDK654318:GDK655113 FTO654318:FTO655113 FJS654318:FJS655113 EZW654318:EZW655113 EQA654318:EQA655113 EGE654318:EGE655113 DWI654318:DWI655113 DMM654318:DMM655113 DCQ654318:DCQ655113 CSU654318:CSU655113 CIY654318:CIY655113 BZC654318:BZC655113 BPG654318:BPG655113 BFK654318:BFK655113 AVO654318:AVO655113 ALS654318:ALS655113 ABW654318:ABW655113 SA654318:SA655113 IE654318:IE655113 WUQ588782:WUQ589577 WKU588782:WKU589577 WAY588782:WAY589577 VRC588782:VRC589577 VHG588782:VHG589577 UXK588782:UXK589577 UNO588782:UNO589577 UDS588782:UDS589577 TTW588782:TTW589577 TKA588782:TKA589577 TAE588782:TAE589577 SQI588782:SQI589577 SGM588782:SGM589577 RWQ588782:RWQ589577 RMU588782:RMU589577 RCY588782:RCY589577 QTC588782:QTC589577 QJG588782:QJG589577 PZK588782:PZK589577 PPO588782:PPO589577 PFS588782:PFS589577 OVW588782:OVW589577 OMA588782:OMA589577 OCE588782:OCE589577 NSI588782:NSI589577 NIM588782:NIM589577 MYQ588782:MYQ589577 MOU588782:MOU589577 MEY588782:MEY589577 LVC588782:LVC589577 LLG588782:LLG589577 LBK588782:LBK589577 KRO588782:KRO589577 KHS588782:KHS589577 JXW588782:JXW589577 JOA588782:JOA589577 JEE588782:JEE589577 IUI588782:IUI589577 IKM588782:IKM589577 IAQ588782:IAQ589577 HQU588782:HQU589577 HGY588782:HGY589577 GXC588782:GXC589577 GNG588782:GNG589577 GDK588782:GDK589577 FTO588782:FTO589577 FJS588782:FJS589577 EZW588782:EZW589577 EQA588782:EQA589577 EGE588782:EGE589577 DWI588782:DWI589577 DMM588782:DMM589577 DCQ588782:DCQ589577 CSU588782:CSU589577 CIY588782:CIY589577 BZC588782:BZC589577 BPG588782:BPG589577 BFK588782:BFK589577 AVO588782:AVO589577 ALS588782:ALS589577 ABW588782:ABW589577 SA588782:SA589577 IE588782:IE589577 WUQ523246:WUQ524041 WKU523246:WKU524041 WAY523246:WAY524041 VRC523246:VRC524041 VHG523246:VHG524041 UXK523246:UXK524041 UNO523246:UNO524041 UDS523246:UDS524041 TTW523246:TTW524041 TKA523246:TKA524041 TAE523246:TAE524041 SQI523246:SQI524041 SGM523246:SGM524041 RWQ523246:RWQ524041 RMU523246:RMU524041 RCY523246:RCY524041 QTC523246:QTC524041 QJG523246:QJG524041 PZK523246:PZK524041 PPO523246:PPO524041 PFS523246:PFS524041 OVW523246:OVW524041 OMA523246:OMA524041 OCE523246:OCE524041 NSI523246:NSI524041 NIM523246:NIM524041 MYQ523246:MYQ524041 MOU523246:MOU524041 MEY523246:MEY524041 LVC523246:LVC524041 LLG523246:LLG524041 LBK523246:LBK524041 KRO523246:KRO524041 KHS523246:KHS524041 JXW523246:JXW524041 JOA523246:JOA524041 JEE523246:JEE524041 IUI523246:IUI524041 IKM523246:IKM524041 IAQ523246:IAQ524041 HQU523246:HQU524041 HGY523246:HGY524041 GXC523246:GXC524041 GNG523246:GNG524041 GDK523246:GDK524041 FTO523246:FTO524041 FJS523246:FJS524041 EZW523246:EZW524041 EQA523246:EQA524041 EGE523246:EGE524041 DWI523246:DWI524041 DMM523246:DMM524041 DCQ523246:DCQ524041 CSU523246:CSU524041 CIY523246:CIY524041 BZC523246:BZC524041 BPG523246:BPG524041 BFK523246:BFK524041 AVO523246:AVO524041 ALS523246:ALS524041 ABW523246:ABW524041 SA523246:SA524041 IE523246:IE524041 WUQ457710:WUQ458505 WKU457710:WKU458505 WAY457710:WAY458505 VRC457710:VRC458505 VHG457710:VHG458505 UXK457710:UXK458505 UNO457710:UNO458505 UDS457710:UDS458505 TTW457710:TTW458505 TKA457710:TKA458505 TAE457710:TAE458505 SQI457710:SQI458505 SGM457710:SGM458505 RWQ457710:RWQ458505 RMU457710:RMU458505 RCY457710:RCY458505 QTC457710:QTC458505 QJG457710:QJG458505 PZK457710:PZK458505 PPO457710:PPO458505 PFS457710:PFS458505 OVW457710:OVW458505 OMA457710:OMA458505 OCE457710:OCE458505 NSI457710:NSI458505 NIM457710:NIM458505 MYQ457710:MYQ458505 MOU457710:MOU458505 MEY457710:MEY458505 LVC457710:LVC458505 LLG457710:LLG458505 LBK457710:LBK458505 KRO457710:KRO458505 KHS457710:KHS458505 JXW457710:JXW458505 JOA457710:JOA458505 JEE457710:JEE458505 IUI457710:IUI458505 IKM457710:IKM458505 IAQ457710:IAQ458505 HQU457710:HQU458505 HGY457710:HGY458505 GXC457710:GXC458505 GNG457710:GNG458505 GDK457710:GDK458505 FTO457710:FTO458505 FJS457710:FJS458505 EZW457710:EZW458505 EQA457710:EQA458505 EGE457710:EGE458505 DWI457710:DWI458505 DMM457710:DMM458505 DCQ457710:DCQ458505 CSU457710:CSU458505 CIY457710:CIY458505 BZC457710:BZC458505 BPG457710:BPG458505 BFK457710:BFK458505 AVO457710:AVO458505 ALS457710:ALS458505 ABW457710:ABW458505 SA457710:SA458505 IE457710:IE458505 WUQ392174:WUQ392969 WKU392174:WKU392969 WAY392174:WAY392969 VRC392174:VRC392969 VHG392174:VHG392969 UXK392174:UXK392969 UNO392174:UNO392969 UDS392174:UDS392969 TTW392174:TTW392969 TKA392174:TKA392969 TAE392174:TAE392969 SQI392174:SQI392969 SGM392174:SGM392969 RWQ392174:RWQ392969 RMU392174:RMU392969 RCY392174:RCY392969 QTC392174:QTC392969 QJG392174:QJG392969 PZK392174:PZK392969 PPO392174:PPO392969 PFS392174:PFS392969 OVW392174:OVW392969 OMA392174:OMA392969 OCE392174:OCE392969 NSI392174:NSI392969 NIM392174:NIM392969 MYQ392174:MYQ392969 MOU392174:MOU392969 MEY392174:MEY392969 LVC392174:LVC392969 LLG392174:LLG392969 LBK392174:LBK392969 KRO392174:KRO392969 KHS392174:KHS392969 JXW392174:JXW392969 JOA392174:JOA392969 JEE392174:JEE392969 IUI392174:IUI392969 IKM392174:IKM392969 IAQ392174:IAQ392969 HQU392174:HQU392969 HGY392174:HGY392969 GXC392174:GXC392969 GNG392174:GNG392969 GDK392174:GDK392969 FTO392174:FTO392969 FJS392174:FJS392969 EZW392174:EZW392969 EQA392174:EQA392969 EGE392174:EGE392969 DWI392174:DWI392969 DMM392174:DMM392969 DCQ392174:DCQ392969 CSU392174:CSU392969 CIY392174:CIY392969 BZC392174:BZC392969 BPG392174:BPG392969 BFK392174:BFK392969 AVO392174:AVO392969 ALS392174:ALS392969 ABW392174:ABW392969 SA392174:SA392969 IE392174:IE392969 WUQ326638:WUQ327433 WKU326638:WKU327433 WAY326638:WAY327433 VRC326638:VRC327433 VHG326638:VHG327433 UXK326638:UXK327433 UNO326638:UNO327433 UDS326638:UDS327433 TTW326638:TTW327433 TKA326638:TKA327433 TAE326638:TAE327433 SQI326638:SQI327433 SGM326638:SGM327433 RWQ326638:RWQ327433 RMU326638:RMU327433 RCY326638:RCY327433 QTC326638:QTC327433 QJG326638:QJG327433 PZK326638:PZK327433 PPO326638:PPO327433 PFS326638:PFS327433 OVW326638:OVW327433 OMA326638:OMA327433 OCE326638:OCE327433 NSI326638:NSI327433 NIM326638:NIM327433 MYQ326638:MYQ327433 MOU326638:MOU327433 MEY326638:MEY327433 LVC326638:LVC327433 LLG326638:LLG327433 LBK326638:LBK327433 KRO326638:KRO327433 KHS326638:KHS327433 JXW326638:JXW327433 JOA326638:JOA327433 JEE326638:JEE327433 IUI326638:IUI327433 IKM326638:IKM327433 IAQ326638:IAQ327433 HQU326638:HQU327433 HGY326638:HGY327433 GXC326638:GXC327433 GNG326638:GNG327433 GDK326638:GDK327433 FTO326638:FTO327433 FJS326638:FJS327433 EZW326638:EZW327433 EQA326638:EQA327433 EGE326638:EGE327433 DWI326638:DWI327433 DMM326638:DMM327433 DCQ326638:DCQ327433 CSU326638:CSU327433 CIY326638:CIY327433 BZC326638:BZC327433 BPG326638:BPG327433 BFK326638:BFK327433 AVO326638:AVO327433 ALS326638:ALS327433 ABW326638:ABW327433 SA326638:SA327433 IE326638:IE327433 WUQ261102:WUQ261897 WKU261102:WKU261897 WAY261102:WAY261897 VRC261102:VRC261897 VHG261102:VHG261897 UXK261102:UXK261897 UNO261102:UNO261897 UDS261102:UDS261897 TTW261102:TTW261897 TKA261102:TKA261897 TAE261102:TAE261897 SQI261102:SQI261897 SGM261102:SGM261897 RWQ261102:RWQ261897 RMU261102:RMU261897 RCY261102:RCY261897 QTC261102:QTC261897 QJG261102:QJG261897 PZK261102:PZK261897 PPO261102:PPO261897 PFS261102:PFS261897 OVW261102:OVW261897 OMA261102:OMA261897 OCE261102:OCE261897 NSI261102:NSI261897 NIM261102:NIM261897 MYQ261102:MYQ261897 MOU261102:MOU261897 MEY261102:MEY261897 LVC261102:LVC261897 LLG261102:LLG261897 LBK261102:LBK261897 KRO261102:KRO261897 KHS261102:KHS261897 JXW261102:JXW261897 JOA261102:JOA261897 JEE261102:JEE261897 IUI261102:IUI261897 IKM261102:IKM261897 IAQ261102:IAQ261897 HQU261102:HQU261897 HGY261102:HGY261897 GXC261102:GXC261897 GNG261102:GNG261897 GDK261102:GDK261897 FTO261102:FTO261897 FJS261102:FJS261897 EZW261102:EZW261897 EQA261102:EQA261897 EGE261102:EGE261897 DWI261102:DWI261897 DMM261102:DMM261897 DCQ261102:DCQ261897 CSU261102:CSU261897 CIY261102:CIY261897 BZC261102:BZC261897 BPG261102:BPG261897 BFK261102:BFK261897 AVO261102:AVO261897 ALS261102:ALS261897 ABW261102:ABW261897 SA261102:SA261897 IE261102:IE261897 WUQ195566:WUQ196361 WKU195566:WKU196361 WAY195566:WAY196361 VRC195566:VRC196361 VHG195566:VHG196361 UXK195566:UXK196361 UNO195566:UNO196361 UDS195566:UDS196361 TTW195566:TTW196361 TKA195566:TKA196361 TAE195566:TAE196361 SQI195566:SQI196361 SGM195566:SGM196361 RWQ195566:RWQ196361 RMU195566:RMU196361 RCY195566:RCY196361 QTC195566:QTC196361 QJG195566:QJG196361 PZK195566:PZK196361 PPO195566:PPO196361 PFS195566:PFS196361 OVW195566:OVW196361 OMA195566:OMA196361 OCE195566:OCE196361 NSI195566:NSI196361 NIM195566:NIM196361 MYQ195566:MYQ196361 MOU195566:MOU196361 MEY195566:MEY196361 LVC195566:LVC196361 LLG195566:LLG196361 LBK195566:LBK196361 KRO195566:KRO196361 KHS195566:KHS196361 JXW195566:JXW196361 JOA195566:JOA196361 JEE195566:JEE196361 IUI195566:IUI196361 IKM195566:IKM196361 IAQ195566:IAQ196361 HQU195566:HQU196361 HGY195566:HGY196361 GXC195566:GXC196361 GNG195566:GNG196361 GDK195566:GDK196361 FTO195566:FTO196361 FJS195566:FJS196361 EZW195566:EZW196361 EQA195566:EQA196361 EGE195566:EGE196361 DWI195566:DWI196361 DMM195566:DMM196361 DCQ195566:DCQ196361 CSU195566:CSU196361 CIY195566:CIY196361 BZC195566:BZC196361 BPG195566:BPG196361 BFK195566:BFK196361 AVO195566:AVO196361 ALS195566:ALS196361 ABW195566:ABW196361 SA195566:SA196361 IE195566:IE196361 WUQ130030:WUQ130825 WKU130030:WKU130825 WAY130030:WAY130825 VRC130030:VRC130825 VHG130030:VHG130825 UXK130030:UXK130825 UNO130030:UNO130825 UDS130030:UDS130825 TTW130030:TTW130825 TKA130030:TKA130825 TAE130030:TAE130825 SQI130030:SQI130825 SGM130030:SGM130825 RWQ130030:RWQ130825 RMU130030:RMU130825 RCY130030:RCY130825 QTC130030:QTC130825 QJG130030:QJG130825 PZK130030:PZK130825 PPO130030:PPO130825 PFS130030:PFS130825 OVW130030:OVW130825 OMA130030:OMA130825 OCE130030:OCE130825 NSI130030:NSI130825 NIM130030:NIM130825 MYQ130030:MYQ130825 MOU130030:MOU130825 MEY130030:MEY130825 LVC130030:LVC130825 LLG130030:LLG130825 LBK130030:LBK130825 KRO130030:KRO130825 KHS130030:KHS130825 JXW130030:JXW130825 JOA130030:JOA130825 JEE130030:JEE130825 IUI130030:IUI130825 IKM130030:IKM130825 IAQ130030:IAQ130825 HQU130030:HQU130825 HGY130030:HGY130825 GXC130030:GXC130825 GNG130030:GNG130825 GDK130030:GDK130825 FTO130030:FTO130825 FJS130030:FJS130825 EZW130030:EZW130825 EQA130030:EQA130825 EGE130030:EGE130825 DWI130030:DWI130825 DMM130030:DMM130825 DCQ130030:DCQ130825 CSU130030:CSU130825 CIY130030:CIY130825 BZC130030:BZC130825 BPG130030:BPG130825 BFK130030:BFK130825 AVO130030:AVO130825 ALS130030:ALS130825 ABW130030:ABW130825 SA130030:SA130825 IE130030:IE130825 WUQ64494:WUQ65289 WKU64494:WKU65289 WAY64494:WAY65289 VRC64494:VRC65289 VHG64494:VHG65289 UXK64494:UXK65289 UNO64494:UNO65289 UDS64494:UDS65289 TTW64494:TTW65289 TKA64494:TKA65289 TAE64494:TAE65289 SQI64494:SQI65289 SGM64494:SGM65289 RWQ64494:RWQ65289 RMU64494:RMU65289 RCY64494:RCY65289 QTC64494:QTC65289 QJG64494:QJG65289 PZK64494:PZK65289 PPO64494:PPO65289 PFS64494:PFS65289 OVW64494:OVW65289 OMA64494:OMA65289 OCE64494:OCE65289 NSI64494:NSI65289 NIM64494:NIM65289 MYQ64494:MYQ65289 MOU64494:MOU65289 MEY64494:MEY65289 LVC64494:LVC65289 LLG64494:LLG65289 LBK64494:LBK65289 KRO64494:KRO65289 KHS64494:KHS65289 JXW64494:JXW65289 JOA64494:JOA65289 JEE64494:JEE65289 IUI64494:IUI65289 IKM64494:IKM65289 IAQ64494:IAQ65289 HQU64494:HQU65289 HGY64494:HGY65289 GXC64494:GXC65289 GNG64494:GNG65289 GDK64494:GDK65289 FTO64494:FTO65289 FJS64494:FJS65289 EZW64494:EZW65289 EQA64494:EQA65289 EGE64494:EGE65289 DWI64494:DWI65289 DMM64494:DMM65289 DCQ64494:DCQ65289 CSU64494:CSU65289 CIY64494:CIY65289 BZC64494:BZC65289 BPG64494:BPG65289 BFK64494:BFK65289 AVO64494:AVO65289 ALS64494:ALS65289 ABW64494:ABW65289 SA64494:SA65289 IE64494:IE65289 WUJ981998:WUJ982630 HX64494:HX65126 RT64494:RT65126 ABP64494:ABP65126 ALL64494:ALL65126 AVH64494:AVH65126 BFD64494:BFD65126 BOZ64494:BOZ65126 BYV64494:BYV65126 CIR64494:CIR65126 CSN64494:CSN65126 DCJ64494:DCJ65126 DMF64494:DMF65126 DWB64494:DWB65126 EFX64494:EFX65126 EPT64494:EPT65126 EZP64494:EZP65126 FJL64494:FJL65126 FTH64494:FTH65126 GDD64494:GDD65126 GMZ64494:GMZ65126 GWV64494:GWV65126 HGR64494:HGR65126 HQN64494:HQN65126 IAJ64494:IAJ65126 IKF64494:IKF65126 IUB64494:IUB65126 JDX64494:JDX65126 JNT64494:JNT65126 JXP64494:JXP65126 KHL64494:KHL65126 KRH64494:KRH65126 LBD64494:LBD65126 LKZ64494:LKZ65126 LUV64494:LUV65126 MER64494:MER65126 MON64494:MON65126 MYJ64494:MYJ65126 NIF64494:NIF65126 NSB64494:NSB65126 OBX64494:OBX65126 OLT64494:OLT65126 OVP64494:OVP65126 PFL64494:PFL65126 PPH64494:PPH65126 PZD64494:PZD65126 QIZ64494:QIZ65126 QSV64494:QSV65126 RCR64494:RCR65126 RMN64494:RMN65126 RWJ64494:RWJ65126 SGF64494:SGF65126 SQB64494:SQB65126 SZX64494:SZX65126 TJT64494:TJT65126 TTP64494:TTP65126 UDL64494:UDL65126 UNH64494:UNH65126 UXD64494:UXD65126 VGZ64494:VGZ65126 VQV64494:VQV65126 WAR64494:WAR65126 WKN64494:WKN65126 WUJ64494:WUJ65126 HX130030:HX130662 RT130030:RT130662 ABP130030:ABP130662 ALL130030:ALL130662 AVH130030:AVH130662 BFD130030:BFD130662 BOZ130030:BOZ130662 BYV130030:BYV130662 CIR130030:CIR130662 CSN130030:CSN130662 DCJ130030:DCJ130662 DMF130030:DMF130662 DWB130030:DWB130662 EFX130030:EFX130662 EPT130030:EPT130662 EZP130030:EZP130662 FJL130030:FJL130662 FTH130030:FTH130662 GDD130030:GDD130662 GMZ130030:GMZ130662 GWV130030:GWV130662 HGR130030:HGR130662 HQN130030:HQN130662 IAJ130030:IAJ130662 IKF130030:IKF130662 IUB130030:IUB130662 JDX130030:JDX130662 JNT130030:JNT130662 JXP130030:JXP130662 KHL130030:KHL130662 KRH130030:KRH130662 LBD130030:LBD130662 LKZ130030:LKZ130662 LUV130030:LUV130662 MER130030:MER130662 MON130030:MON130662 MYJ130030:MYJ130662 NIF130030:NIF130662 NSB130030:NSB130662 OBX130030:OBX130662 OLT130030:OLT130662 OVP130030:OVP130662 PFL130030:PFL130662 PPH130030:PPH130662 PZD130030:PZD130662 QIZ130030:QIZ130662 QSV130030:QSV130662 RCR130030:RCR130662 RMN130030:RMN130662 RWJ130030:RWJ130662 SGF130030:SGF130662 SQB130030:SQB130662 SZX130030:SZX130662 TJT130030:TJT130662 TTP130030:TTP130662 UDL130030:UDL130662 UNH130030:UNH130662 UXD130030:UXD130662 VGZ130030:VGZ130662 VQV130030:VQV130662 WAR130030:WAR130662 WKN130030:WKN130662 WUJ130030:WUJ130662 HX195566:HX196198 RT195566:RT196198 ABP195566:ABP196198 ALL195566:ALL196198 AVH195566:AVH196198 BFD195566:BFD196198 BOZ195566:BOZ196198 BYV195566:BYV196198 CIR195566:CIR196198 CSN195566:CSN196198 DCJ195566:DCJ196198 DMF195566:DMF196198 DWB195566:DWB196198 EFX195566:EFX196198 EPT195566:EPT196198 EZP195566:EZP196198 FJL195566:FJL196198 FTH195566:FTH196198 GDD195566:GDD196198 GMZ195566:GMZ196198 GWV195566:GWV196198 HGR195566:HGR196198 HQN195566:HQN196198 IAJ195566:IAJ196198 IKF195566:IKF196198 IUB195566:IUB196198 JDX195566:JDX196198 JNT195566:JNT196198 JXP195566:JXP196198 KHL195566:KHL196198 KRH195566:KRH196198 LBD195566:LBD196198 LKZ195566:LKZ196198 LUV195566:LUV196198 MER195566:MER196198 MON195566:MON196198 MYJ195566:MYJ196198 NIF195566:NIF196198 NSB195566:NSB196198 OBX195566:OBX196198 OLT195566:OLT196198 OVP195566:OVP196198 PFL195566:PFL196198 PPH195566:PPH196198 PZD195566:PZD196198 QIZ195566:QIZ196198 QSV195566:QSV196198 RCR195566:RCR196198 RMN195566:RMN196198 RWJ195566:RWJ196198 SGF195566:SGF196198 SQB195566:SQB196198 SZX195566:SZX196198 TJT195566:TJT196198 TTP195566:TTP196198 UDL195566:UDL196198 UNH195566:UNH196198 UXD195566:UXD196198 VGZ195566:VGZ196198 VQV195566:VQV196198 WAR195566:WAR196198 WKN195566:WKN196198 WUJ195566:WUJ196198 HX261102:HX261734 RT261102:RT261734 ABP261102:ABP261734 ALL261102:ALL261734 AVH261102:AVH261734 BFD261102:BFD261734 BOZ261102:BOZ261734 BYV261102:BYV261734 CIR261102:CIR261734 CSN261102:CSN261734 DCJ261102:DCJ261734 DMF261102:DMF261734 DWB261102:DWB261734 EFX261102:EFX261734 EPT261102:EPT261734 EZP261102:EZP261734 FJL261102:FJL261734 FTH261102:FTH261734 GDD261102:GDD261734 GMZ261102:GMZ261734 GWV261102:GWV261734 HGR261102:HGR261734 HQN261102:HQN261734 IAJ261102:IAJ261734 IKF261102:IKF261734 IUB261102:IUB261734 JDX261102:JDX261734 JNT261102:JNT261734 JXP261102:JXP261734 KHL261102:KHL261734 KRH261102:KRH261734 LBD261102:LBD261734 LKZ261102:LKZ261734 LUV261102:LUV261734 MER261102:MER261734 MON261102:MON261734 MYJ261102:MYJ261734 NIF261102:NIF261734 NSB261102:NSB261734 OBX261102:OBX261734 OLT261102:OLT261734 OVP261102:OVP261734 PFL261102:PFL261734 PPH261102:PPH261734 PZD261102:PZD261734 QIZ261102:QIZ261734 QSV261102:QSV261734 RCR261102:RCR261734 RMN261102:RMN261734 RWJ261102:RWJ261734 SGF261102:SGF261734 SQB261102:SQB261734 SZX261102:SZX261734 TJT261102:TJT261734 TTP261102:TTP261734 UDL261102:UDL261734 UNH261102:UNH261734 UXD261102:UXD261734 VGZ261102:VGZ261734 VQV261102:VQV261734 WAR261102:WAR261734 WKN261102:WKN261734 WUJ261102:WUJ261734 HX326638:HX327270 RT326638:RT327270 ABP326638:ABP327270 ALL326638:ALL327270 AVH326638:AVH327270 BFD326638:BFD327270 BOZ326638:BOZ327270 BYV326638:BYV327270 CIR326638:CIR327270 CSN326638:CSN327270 DCJ326638:DCJ327270 DMF326638:DMF327270 DWB326638:DWB327270 EFX326638:EFX327270 EPT326638:EPT327270 EZP326638:EZP327270 FJL326638:FJL327270 FTH326638:FTH327270 GDD326638:GDD327270 GMZ326638:GMZ327270 GWV326638:GWV327270 HGR326638:HGR327270 HQN326638:HQN327270 IAJ326638:IAJ327270 IKF326638:IKF327270 IUB326638:IUB327270 JDX326638:JDX327270 JNT326638:JNT327270 JXP326638:JXP327270 KHL326638:KHL327270 KRH326638:KRH327270 LBD326638:LBD327270 LKZ326638:LKZ327270 LUV326638:LUV327270 MER326638:MER327270 MON326638:MON327270 MYJ326638:MYJ327270 NIF326638:NIF327270 NSB326638:NSB327270 OBX326638:OBX327270 OLT326638:OLT327270 OVP326638:OVP327270 PFL326638:PFL327270 PPH326638:PPH327270 PZD326638:PZD327270 QIZ326638:QIZ327270 QSV326638:QSV327270 RCR326638:RCR327270 RMN326638:RMN327270 RWJ326638:RWJ327270 SGF326638:SGF327270 SQB326638:SQB327270 SZX326638:SZX327270 TJT326638:TJT327270 TTP326638:TTP327270 UDL326638:UDL327270 UNH326638:UNH327270 UXD326638:UXD327270 VGZ326638:VGZ327270 VQV326638:VQV327270 WAR326638:WAR327270 WKN326638:WKN327270 WUJ326638:WUJ327270 HX392174:HX392806 RT392174:RT392806 ABP392174:ABP392806 ALL392174:ALL392806 AVH392174:AVH392806 BFD392174:BFD392806 BOZ392174:BOZ392806 BYV392174:BYV392806 CIR392174:CIR392806 CSN392174:CSN392806 DCJ392174:DCJ392806 DMF392174:DMF392806 DWB392174:DWB392806 EFX392174:EFX392806 EPT392174:EPT392806 EZP392174:EZP392806 FJL392174:FJL392806 FTH392174:FTH392806 GDD392174:GDD392806 GMZ392174:GMZ392806 GWV392174:GWV392806 HGR392174:HGR392806 HQN392174:HQN392806 IAJ392174:IAJ392806 IKF392174:IKF392806 IUB392174:IUB392806 JDX392174:JDX392806 JNT392174:JNT392806 JXP392174:JXP392806 KHL392174:KHL392806 KRH392174:KRH392806 LBD392174:LBD392806 LKZ392174:LKZ392806 LUV392174:LUV392806 MER392174:MER392806 MON392174:MON392806 MYJ392174:MYJ392806 NIF392174:NIF392806 NSB392174:NSB392806 OBX392174:OBX392806 OLT392174:OLT392806 OVP392174:OVP392806 PFL392174:PFL392806 PPH392174:PPH392806 PZD392174:PZD392806 QIZ392174:QIZ392806 QSV392174:QSV392806 RCR392174:RCR392806 RMN392174:RMN392806 RWJ392174:RWJ392806 SGF392174:SGF392806 SQB392174:SQB392806 SZX392174:SZX392806 TJT392174:TJT392806 TTP392174:TTP392806 UDL392174:UDL392806 UNH392174:UNH392806 UXD392174:UXD392806 VGZ392174:VGZ392806 VQV392174:VQV392806 WAR392174:WAR392806 WKN392174:WKN392806 WUJ392174:WUJ392806 HX457710:HX458342 RT457710:RT458342 ABP457710:ABP458342 ALL457710:ALL458342 AVH457710:AVH458342 BFD457710:BFD458342 BOZ457710:BOZ458342 BYV457710:BYV458342 CIR457710:CIR458342 CSN457710:CSN458342 DCJ457710:DCJ458342 DMF457710:DMF458342 DWB457710:DWB458342 EFX457710:EFX458342 EPT457710:EPT458342 EZP457710:EZP458342 FJL457710:FJL458342 FTH457710:FTH458342 GDD457710:GDD458342 GMZ457710:GMZ458342 GWV457710:GWV458342 HGR457710:HGR458342 HQN457710:HQN458342 IAJ457710:IAJ458342 IKF457710:IKF458342 IUB457710:IUB458342 JDX457710:JDX458342 JNT457710:JNT458342 JXP457710:JXP458342 KHL457710:KHL458342 KRH457710:KRH458342 LBD457710:LBD458342 LKZ457710:LKZ458342 LUV457710:LUV458342 MER457710:MER458342 MON457710:MON458342 MYJ457710:MYJ458342 NIF457710:NIF458342 NSB457710:NSB458342 OBX457710:OBX458342 OLT457710:OLT458342 OVP457710:OVP458342 PFL457710:PFL458342 PPH457710:PPH458342 PZD457710:PZD458342 QIZ457710:QIZ458342 QSV457710:QSV458342 RCR457710:RCR458342 RMN457710:RMN458342 RWJ457710:RWJ458342 SGF457710:SGF458342 SQB457710:SQB458342 SZX457710:SZX458342 TJT457710:TJT458342 TTP457710:TTP458342 UDL457710:UDL458342 UNH457710:UNH458342 UXD457710:UXD458342 VGZ457710:VGZ458342 VQV457710:VQV458342 WAR457710:WAR458342 WKN457710:WKN458342 WUJ457710:WUJ458342 HX523246:HX523878 RT523246:RT523878 ABP523246:ABP523878 ALL523246:ALL523878 AVH523246:AVH523878 BFD523246:BFD523878 BOZ523246:BOZ523878 BYV523246:BYV523878 CIR523246:CIR523878 CSN523246:CSN523878 DCJ523246:DCJ523878 DMF523246:DMF523878 DWB523246:DWB523878 EFX523246:EFX523878 EPT523246:EPT523878 EZP523246:EZP523878 FJL523246:FJL523878 FTH523246:FTH523878 GDD523246:GDD523878 GMZ523246:GMZ523878 GWV523246:GWV523878 HGR523246:HGR523878 HQN523246:HQN523878 IAJ523246:IAJ523878 IKF523246:IKF523878 IUB523246:IUB523878 JDX523246:JDX523878 JNT523246:JNT523878 JXP523246:JXP523878 KHL523246:KHL523878 KRH523246:KRH523878 LBD523246:LBD523878 LKZ523246:LKZ523878 LUV523246:LUV523878 MER523246:MER523878 MON523246:MON523878 MYJ523246:MYJ523878 NIF523246:NIF523878 NSB523246:NSB523878 OBX523246:OBX523878 OLT523246:OLT523878 OVP523246:OVP523878 PFL523246:PFL523878 PPH523246:PPH523878 PZD523246:PZD523878 QIZ523246:QIZ523878 QSV523246:QSV523878 RCR523246:RCR523878 RMN523246:RMN523878 RWJ523246:RWJ523878 SGF523246:SGF523878 SQB523246:SQB523878 SZX523246:SZX523878 TJT523246:TJT523878 TTP523246:TTP523878 UDL523246:UDL523878 UNH523246:UNH523878 UXD523246:UXD523878 VGZ523246:VGZ523878 VQV523246:VQV523878 WAR523246:WAR523878 WKN523246:WKN523878 WUJ523246:WUJ523878 HX588782:HX589414 RT588782:RT589414 ABP588782:ABP589414 ALL588782:ALL589414 AVH588782:AVH589414 BFD588782:BFD589414 BOZ588782:BOZ589414 BYV588782:BYV589414 CIR588782:CIR589414 CSN588782:CSN589414 DCJ588782:DCJ589414 DMF588782:DMF589414 DWB588782:DWB589414 EFX588782:EFX589414 EPT588782:EPT589414 EZP588782:EZP589414 FJL588782:FJL589414 FTH588782:FTH589414 GDD588782:GDD589414 GMZ588782:GMZ589414 GWV588782:GWV589414 HGR588782:HGR589414 HQN588782:HQN589414 IAJ588782:IAJ589414 IKF588782:IKF589414 IUB588782:IUB589414 JDX588782:JDX589414 JNT588782:JNT589414 JXP588782:JXP589414 KHL588782:KHL589414 KRH588782:KRH589414 LBD588782:LBD589414 LKZ588782:LKZ589414 LUV588782:LUV589414 MER588782:MER589414 MON588782:MON589414 MYJ588782:MYJ589414 NIF588782:NIF589414 NSB588782:NSB589414 OBX588782:OBX589414 OLT588782:OLT589414 OVP588782:OVP589414 PFL588782:PFL589414 PPH588782:PPH589414 PZD588782:PZD589414 QIZ588782:QIZ589414 QSV588782:QSV589414 RCR588782:RCR589414 RMN588782:RMN589414 RWJ588782:RWJ589414 SGF588782:SGF589414 SQB588782:SQB589414 SZX588782:SZX589414 TJT588782:TJT589414 TTP588782:TTP589414 UDL588782:UDL589414 UNH588782:UNH589414 UXD588782:UXD589414 VGZ588782:VGZ589414 VQV588782:VQV589414 WAR588782:WAR589414 WKN588782:WKN589414 WUJ588782:WUJ589414 HX654318:HX654950 RT654318:RT654950 ABP654318:ABP654950 ALL654318:ALL654950 AVH654318:AVH654950 BFD654318:BFD654950 BOZ654318:BOZ654950 BYV654318:BYV654950 CIR654318:CIR654950 CSN654318:CSN654950 DCJ654318:DCJ654950 DMF654318:DMF654950 DWB654318:DWB654950 EFX654318:EFX654950 EPT654318:EPT654950 EZP654318:EZP654950 FJL654318:FJL654950 FTH654318:FTH654950 GDD654318:GDD654950 GMZ654318:GMZ654950 GWV654318:GWV654950 HGR654318:HGR654950 HQN654318:HQN654950 IAJ654318:IAJ654950 IKF654318:IKF654950 IUB654318:IUB654950 JDX654318:JDX654950 JNT654318:JNT654950 JXP654318:JXP654950 KHL654318:KHL654950 KRH654318:KRH654950 LBD654318:LBD654950 LKZ654318:LKZ654950 LUV654318:LUV654950 MER654318:MER654950 MON654318:MON654950 MYJ654318:MYJ654950 NIF654318:NIF654950 NSB654318:NSB654950 OBX654318:OBX654950 OLT654318:OLT654950 OVP654318:OVP654950 PFL654318:PFL654950 PPH654318:PPH654950 PZD654318:PZD654950 QIZ654318:QIZ654950 QSV654318:QSV654950 RCR654318:RCR654950 RMN654318:RMN654950 RWJ654318:RWJ654950 SGF654318:SGF654950 SQB654318:SQB654950 SZX654318:SZX654950 TJT654318:TJT654950 TTP654318:TTP654950 UDL654318:UDL654950 UNH654318:UNH654950 UXD654318:UXD654950 VGZ654318:VGZ654950 VQV654318:VQV654950 WAR654318:WAR654950 WKN654318:WKN654950 WUJ654318:WUJ654950 HX719854:HX720486 RT719854:RT720486 ABP719854:ABP720486 ALL719854:ALL720486 AVH719854:AVH720486 BFD719854:BFD720486 BOZ719854:BOZ720486 BYV719854:BYV720486 CIR719854:CIR720486 CSN719854:CSN720486 DCJ719854:DCJ720486 DMF719854:DMF720486 DWB719854:DWB720486 EFX719854:EFX720486 EPT719854:EPT720486 EZP719854:EZP720486 FJL719854:FJL720486 FTH719854:FTH720486 GDD719854:GDD720486 GMZ719854:GMZ720486 GWV719854:GWV720486 HGR719854:HGR720486 HQN719854:HQN720486 IAJ719854:IAJ720486 IKF719854:IKF720486 IUB719854:IUB720486 JDX719854:JDX720486 JNT719854:JNT720486 JXP719854:JXP720486 KHL719854:KHL720486 KRH719854:KRH720486 LBD719854:LBD720486 LKZ719854:LKZ720486 LUV719854:LUV720486 MER719854:MER720486 MON719854:MON720486 MYJ719854:MYJ720486 NIF719854:NIF720486 NSB719854:NSB720486 OBX719854:OBX720486 OLT719854:OLT720486 OVP719854:OVP720486 PFL719854:PFL720486 PPH719854:PPH720486 PZD719854:PZD720486 QIZ719854:QIZ720486 QSV719854:QSV720486 RCR719854:RCR720486 RMN719854:RMN720486 RWJ719854:RWJ720486 SGF719854:SGF720486 SQB719854:SQB720486 SZX719854:SZX720486 TJT719854:TJT720486 TTP719854:TTP720486 UDL719854:UDL720486 UNH719854:UNH720486 UXD719854:UXD720486 VGZ719854:VGZ720486 VQV719854:VQV720486 WAR719854:WAR720486 WKN719854:WKN720486 WUJ719854:WUJ720486 HX785390:HX786022 RT785390:RT786022 ABP785390:ABP786022 ALL785390:ALL786022 AVH785390:AVH786022 BFD785390:BFD786022 BOZ785390:BOZ786022 BYV785390:BYV786022 CIR785390:CIR786022 CSN785390:CSN786022 DCJ785390:DCJ786022 DMF785390:DMF786022 DWB785390:DWB786022 EFX785390:EFX786022 EPT785390:EPT786022 EZP785390:EZP786022 FJL785390:FJL786022 FTH785390:FTH786022 GDD785390:GDD786022 GMZ785390:GMZ786022 GWV785390:GWV786022 HGR785390:HGR786022 HQN785390:HQN786022 IAJ785390:IAJ786022 IKF785390:IKF786022 IUB785390:IUB786022 JDX785390:JDX786022 JNT785390:JNT786022 JXP785390:JXP786022 KHL785390:KHL786022 KRH785390:KRH786022 LBD785390:LBD786022 LKZ785390:LKZ786022 LUV785390:LUV786022 MER785390:MER786022 MON785390:MON786022 MYJ785390:MYJ786022 NIF785390:NIF786022 NSB785390:NSB786022 OBX785390:OBX786022 OLT785390:OLT786022 OVP785390:OVP786022 PFL785390:PFL786022 PPH785390:PPH786022 PZD785390:PZD786022 QIZ785390:QIZ786022 QSV785390:QSV786022 RCR785390:RCR786022 RMN785390:RMN786022 RWJ785390:RWJ786022 SGF785390:SGF786022 SQB785390:SQB786022 SZX785390:SZX786022 TJT785390:TJT786022 TTP785390:TTP786022 UDL785390:UDL786022 UNH785390:UNH786022 UXD785390:UXD786022 VGZ785390:VGZ786022 VQV785390:VQV786022 WAR785390:WAR786022 WKN785390:WKN786022 WUJ785390:WUJ786022 HX850926:HX851558 RT850926:RT851558 ABP850926:ABP851558 ALL850926:ALL851558 AVH850926:AVH851558 BFD850926:BFD851558 BOZ850926:BOZ851558 BYV850926:BYV851558 CIR850926:CIR851558 CSN850926:CSN851558 DCJ850926:DCJ851558 DMF850926:DMF851558 DWB850926:DWB851558 EFX850926:EFX851558 EPT850926:EPT851558 EZP850926:EZP851558 FJL850926:FJL851558 FTH850926:FTH851558 GDD850926:GDD851558 GMZ850926:GMZ851558 GWV850926:GWV851558 HGR850926:HGR851558 HQN850926:HQN851558 IAJ850926:IAJ851558 IKF850926:IKF851558 IUB850926:IUB851558 JDX850926:JDX851558 JNT850926:JNT851558 JXP850926:JXP851558 KHL850926:KHL851558 KRH850926:KRH851558 LBD850926:LBD851558 LKZ850926:LKZ851558 LUV850926:LUV851558 MER850926:MER851558 MON850926:MON851558 MYJ850926:MYJ851558 NIF850926:NIF851558 NSB850926:NSB851558 OBX850926:OBX851558 OLT850926:OLT851558 OVP850926:OVP851558 PFL850926:PFL851558 PPH850926:PPH851558 PZD850926:PZD851558 QIZ850926:QIZ851558 QSV850926:QSV851558 RCR850926:RCR851558 RMN850926:RMN851558 RWJ850926:RWJ851558 SGF850926:SGF851558 SQB850926:SQB851558 SZX850926:SZX851558 TJT850926:TJT851558 TTP850926:TTP851558 UDL850926:UDL851558 UNH850926:UNH851558 UXD850926:UXD851558 VGZ850926:VGZ851558 VQV850926:VQV851558 WAR850926:WAR851558 WKN850926:WKN851558 WUJ850926:WUJ851558 HX916462:HX917094 RT916462:RT917094 ABP916462:ABP917094 ALL916462:ALL917094 AVH916462:AVH917094 BFD916462:BFD917094 BOZ916462:BOZ917094 BYV916462:BYV917094 CIR916462:CIR917094 CSN916462:CSN917094 DCJ916462:DCJ917094 DMF916462:DMF917094 DWB916462:DWB917094 EFX916462:EFX917094 EPT916462:EPT917094 EZP916462:EZP917094 FJL916462:FJL917094 FTH916462:FTH917094 GDD916462:GDD917094 GMZ916462:GMZ917094 GWV916462:GWV917094 HGR916462:HGR917094 HQN916462:HQN917094 IAJ916462:IAJ917094 IKF916462:IKF917094 IUB916462:IUB917094 JDX916462:JDX917094 JNT916462:JNT917094 JXP916462:JXP917094 KHL916462:KHL917094 KRH916462:KRH917094 LBD916462:LBD917094 LKZ916462:LKZ917094 LUV916462:LUV917094 MER916462:MER917094 MON916462:MON917094 MYJ916462:MYJ917094 NIF916462:NIF917094 NSB916462:NSB917094 OBX916462:OBX917094 OLT916462:OLT917094 OVP916462:OVP917094 PFL916462:PFL917094 PPH916462:PPH917094 PZD916462:PZD917094 QIZ916462:QIZ917094 QSV916462:QSV917094 RCR916462:RCR917094 RMN916462:RMN917094 RWJ916462:RWJ917094 SGF916462:SGF917094 SQB916462:SQB917094 SZX916462:SZX917094 TJT916462:TJT917094 TTP916462:TTP917094 UDL916462:UDL917094 UNH916462:UNH917094 UXD916462:UXD917094 VGZ916462:VGZ917094 VQV916462:VQV917094 WAR916462:WAR917094 WKN916462:WKN917094 WUJ916462:WUJ917094 HX981998:HX982630 RT981998:RT982630 ABP981998:ABP982630 ALL981998:ALL982630 AVH981998:AVH982630 BFD981998:BFD982630 BOZ981998:BOZ982630 BYV981998:BYV982630 CIR981998:CIR982630 CSN981998:CSN982630 DCJ981998:DCJ982630 DMF981998:DMF982630 DWB981998:DWB982630 EFX981998:EFX982630 EPT981998:EPT982630 EZP981998:EZP982630 FJL981998:FJL982630 FTH981998:FTH982630 GDD981998:GDD982630 GMZ981998:GMZ982630 GWV981998:GWV982630 HGR981998:HGR982630 HQN981998:HQN982630 IAJ981998:IAJ982630 IKF981998:IKF982630 IUB981998:IUB982630 JDX981998:JDX982630 JNT981998:JNT982630 JXP981998:JXP982630 KHL981998:KHL982630 KRH981998:KRH982630 LBD981998:LBD982630 LKZ981998:LKZ982630 LUV981998:LUV982630 MER981998:MER982630 MON981998:MON982630 MYJ981998:MYJ982630 NIF981998:NIF982630 NSB981998:NSB982630 OBX981998:OBX982630 OLT981998:OLT982630 OVP981998:OVP982630 PFL981998:PFL982630 PPH981998:PPH982630 PZD981998:PZD982630 QIZ981998:QIZ982630 QSV981998:QSV982630 RCR981998:RCR982630 RMN981998:RMN982630 RWJ981998:RWJ982630 SGF981998:SGF982630 SQB981998:SQB982630 SZX981998:SZX982630 TJT981998:TJT982630 TTP981998:TTP982630 UDL981998:UDL982630 UNH981998:UNH982630 UXD981998:UXD982630 VGZ981998:VGZ982630 VQV981998:VQV982630 WAR981998:WAR982630 WKN981998:WKN982630 WUL981998:WUL982678 A64496:A65176 HZ64494:HZ65174 RV64494:RV65174 ABR64494:ABR65174 ALN64494:ALN65174 AVJ64494:AVJ65174 BFF64494:BFF65174 BPB64494:BPB65174 BYX64494:BYX65174 CIT64494:CIT65174 CSP64494:CSP65174 DCL64494:DCL65174 DMH64494:DMH65174 DWD64494:DWD65174 EFZ64494:EFZ65174 EPV64494:EPV65174 EZR64494:EZR65174 FJN64494:FJN65174 FTJ64494:FTJ65174 GDF64494:GDF65174 GNB64494:GNB65174 GWX64494:GWX65174 HGT64494:HGT65174 HQP64494:HQP65174 IAL64494:IAL65174 IKH64494:IKH65174 IUD64494:IUD65174 JDZ64494:JDZ65174 JNV64494:JNV65174 JXR64494:JXR65174 KHN64494:KHN65174 KRJ64494:KRJ65174 LBF64494:LBF65174 LLB64494:LLB65174 LUX64494:LUX65174 MET64494:MET65174 MOP64494:MOP65174 MYL64494:MYL65174 NIH64494:NIH65174 NSD64494:NSD65174 OBZ64494:OBZ65174 OLV64494:OLV65174 OVR64494:OVR65174 PFN64494:PFN65174 PPJ64494:PPJ65174 PZF64494:PZF65174 QJB64494:QJB65174 QSX64494:QSX65174 RCT64494:RCT65174 RMP64494:RMP65174 RWL64494:RWL65174 SGH64494:SGH65174 SQD64494:SQD65174 SZZ64494:SZZ65174 TJV64494:TJV65174 TTR64494:TTR65174 UDN64494:UDN65174 UNJ64494:UNJ65174 UXF64494:UXF65174 VHB64494:VHB65174 VQX64494:VQX65174 WAT64494:WAT65174 WKP64494:WKP65174 WUL64494:WUL65174 A130032:A130712 HZ130030:HZ130710 RV130030:RV130710 ABR130030:ABR130710 ALN130030:ALN130710 AVJ130030:AVJ130710 BFF130030:BFF130710 BPB130030:BPB130710 BYX130030:BYX130710 CIT130030:CIT130710 CSP130030:CSP130710 DCL130030:DCL130710 DMH130030:DMH130710 DWD130030:DWD130710 EFZ130030:EFZ130710 EPV130030:EPV130710 EZR130030:EZR130710 FJN130030:FJN130710 FTJ130030:FTJ130710 GDF130030:GDF130710 GNB130030:GNB130710 GWX130030:GWX130710 HGT130030:HGT130710 HQP130030:HQP130710 IAL130030:IAL130710 IKH130030:IKH130710 IUD130030:IUD130710 JDZ130030:JDZ130710 JNV130030:JNV130710 JXR130030:JXR130710 KHN130030:KHN130710 KRJ130030:KRJ130710 LBF130030:LBF130710 LLB130030:LLB130710 LUX130030:LUX130710 MET130030:MET130710 MOP130030:MOP130710 MYL130030:MYL130710 NIH130030:NIH130710 NSD130030:NSD130710 OBZ130030:OBZ130710 OLV130030:OLV130710 OVR130030:OVR130710 PFN130030:PFN130710 PPJ130030:PPJ130710 PZF130030:PZF130710 QJB130030:QJB130710 QSX130030:QSX130710 RCT130030:RCT130710 RMP130030:RMP130710 RWL130030:RWL130710 SGH130030:SGH130710 SQD130030:SQD130710 SZZ130030:SZZ130710 TJV130030:TJV130710 TTR130030:TTR130710 UDN130030:UDN130710 UNJ130030:UNJ130710 UXF130030:UXF130710 VHB130030:VHB130710 VQX130030:VQX130710 WAT130030:WAT130710 WKP130030:WKP130710 WUL130030:WUL130710 A195568:A196248 HZ195566:HZ196246 RV195566:RV196246 ABR195566:ABR196246 ALN195566:ALN196246 AVJ195566:AVJ196246 BFF195566:BFF196246 BPB195566:BPB196246 BYX195566:BYX196246 CIT195566:CIT196246 CSP195566:CSP196246 DCL195566:DCL196246 DMH195566:DMH196246 DWD195566:DWD196246 EFZ195566:EFZ196246 EPV195566:EPV196246 EZR195566:EZR196246 FJN195566:FJN196246 FTJ195566:FTJ196246 GDF195566:GDF196246 GNB195566:GNB196246 GWX195566:GWX196246 HGT195566:HGT196246 HQP195566:HQP196246 IAL195566:IAL196246 IKH195566:IKH196246 IUD195566:IUD196246 JDZ195566:JDZ196246 JNV195566:JNV196246 JXR195566:JXR196246 KHN195566:KHN196246 KRJ195566:KRJ196246 LBF195566:LBF196246 LLB195566:LLB196246 LUX195566:LUX196246 MET195566:MET196246 MOP195566:MOP196246 MYL195566:MYL196246 NIH195566:NIH196246 NSD195566:NSD196246 OBZ195566:OBZ196246 OLV195566:OLV196246 OVR195566:OVR196246 PFN195566:PFN196246 PPJ195566:PPJ196246 PZF195566:PZF196246 QJB195566:QJB196246 QSX195566:QSX196246 RCT195566:RCT196246 RMP195566:RMP196246 RWL195566:RWL196246 SGH195566:SGH196246 SQD195566:SQD196246 SZZ195566:SZZ196246 TJV195566:TJV196246 TTR195566:TTR196246 UDN195566:UDN196246 UNJ195566:UNJ196246 UXF195566:UXF196246 VHB195566:VHB196246 VQX195566:VQX196246 WAT195566:WAT196246 WKP195566:WKP196246 WUL195566:WUL196246 A261104:A261784 HZ261102:HZ261782 RV261102:RV261782 ABR261102:ABR261782 ALN261102:ALN261782 AVJ261102:AVJ261782 BFF261102:BFF261782 BPB261102:BPB261782 BYX261102:BYX261782 CIT261102:CIT261782 CSP261102:CSP261782 DCL261102:DCL261782 DMH261102:DMH261782 DWD261102:DWD261782 EFZ261102:EFZ261782 EPV261102:EPV261782 EZR261102:EZR261782 FJN261102:FJN261782 FTJ261102:FTJ261782 GDF261102:GDF261782 GNB261102:GNB261782 GWX261102:GWX261782 HGT261102:HGT261782 HQP261102:HQP261782 IAL261102:IAL261782 IKH261102:IKH261782 IUD261102:IUD261782 JDZ261102:JDZ261782 JNV261102:JNV261782 JXR261102:JXR261782 KHN261102:KHN261782 KRJ261102:KRJ261782 LBF261102:LBF261782 LLB261102:LLB261782 LUX261102:LUX261782 MET261102:MET261782 MOP261102:MOP261782 MYL261102:MYL261782 NIH261102:NIH261782 NSD261102:NSD261782 OBZ261102:OBZ261782 OLV261102:OLV261782 OVR261102:OVR261782 PFN261102:PFN261782 PPJ261102:PPJ261782 PZF261102:PZF261782 QJB261102:QJB261782 QSX261102:QSX261782 RCT261102:RCT261782 RMP261102:RMP261782 RWL261102:RWL261782 SGH261102:SGH261782 SQD261102:SQD261782 SZZ261102:SZZ261782 TJV261102:TJV261782 TTR261102:TTR261782 UDN261102:UDN261782 UNJ261102:UNJ261782 UXF261102:UXF261782 VHB261102:VHB261782 VQX261102:VQX261782 WAT261102:WAT261782 WKP261102:WKP261782 WUL261102:WUL261782 A326640:A327320 HZ326638:HZ327318 RV326638:RV327318 ABR326638:ABR327318 ALN326638:ALN327318 AVJ326638:AVJ327318 BFF326638:BFF327318 BPB326638:BPB327318 BYX326638:BYX327318 CIT326638:CIT327318 CSP326638:CSP327318 DCL326638:DCL327318 DMH326638:DMH327318 DWD326638:DWD327318 EFZ326638:EFZ327318 EPV326638:EPV327318 EZR326638:EZR327318 FJN326638:FJN327318 FTJ326638:FTJ327318 GDF326638:GDF327318 GNB326638:GNB327318 GWX326638:GWX327318 HGT326638:HGT327318 HQP326638:HQP327318 IAL326638:IAL327318 IKH326638:IKH327318 IUD326638:IUD327318 JDZ326638:JDZ327318 JNV326638:JNV327318 JXR326638:JXR327318 KHN326638:KHN327318 KRJ326638:KRJ327318 LBF326638:LBF327318 LLB326638:LLB327318 LUX326638:LUX327318 MET326638:MET327318 MOP326638:MOP327318 MYL326638:MYL327318 NIH326638:NIH327318 NSD326638:NSD327318 OBZ326638:OBZ327318 OLV326638:OLV327318 OVR326638:OVR327318 PFN326638:PFN327318 PPJ326638:PPJ327318 PZF326638:PZF327318 QJB326638:QJB327318 QSX326638:QSX327318 RCT326638:RCT327318 RMP326638:RMP327318 RWL326638:RWL327318 SGH326638:SGH327318 SQD326638:SQD327318 SZZ326638:SZZ327318 TJV326638:TJV327318 TTR326638:TTR327318 UDN326638:UDN327318 UNJ326638:UNJ327318 UXF326638:UXF327318 VHB326638:VHB327318 VQX326638:VQX327318 WAT326638:WAT327318 WKP326638:WKP327318 WUL326638:WUL327318 A392176:A392856 HZ392174:HZ392854 RV392174:RV392854 ABR392174:ABR392854 ALN392174:ALN392854 AVJ392174:AVJ392854 BFF392174:BFF392854 BPB392174:BPB392854 BYX392174:BYX392854 CIT392174:CIT392854 CSP392174:CSP392854 DCL392174:DCL392854 DMH392174:DMH392854 DWD392174:DWD392854 EFZ392174:EFZ392854 EPV392174:EPV392854 EZR392174:EZR392854 FJN392174:FJN392854 FTJ392174:FTJ392854 GDF392174:GDF392854 GNB392174:GNB392854 GWX392174:GWX392854 HGT392174:HGT392854 HQP392174:HQP392854 IAL392174:IAL392854 IKH392174:IKH392854 IUD392174:IUD392854 JDZ392174:JDZ392854 JNV392174:JNV392854 JXR392174:JXR392854 KHN392174:KHN392854 KRJ392174:KRJ392854 LBF392174:LBF392854 LLB392174:LLB392854 LUX392174:LUX392854 MET392174:MET392854 MOP392174:MOP392854 MYL392174:MYL392854 NIH392174:NIH392854 NSD392174:NSD392854 OBZ392174:OBZ392854 OLV392174:OLV392854 OVR392174:OVR392854 PFN392174:PFN392854 PPJ392174:PPJ392854 PZF392174:PZF392854 QJB392174:QJB392854 QSX392174:QSX392854 RCT392174:RCT392854 RMP392174:RMP392854 RWL392174:RWL392854 SGH392174:SGH392854 SQD392174:SQD392854 SZZ392174:SZZ392854 TJV392174:TJV392854 TTR392174:TTR392854 UDN392174:UDN392854 UNJ392174:UNJ392854 UXF392174:UXF392854 VHB392174:VHB392854 VQX392174:VQX392854 WAT392174:WAT392854 WKP392174:WKP392854 WUL392174:WUL392854 A457712:A458392 HZ457710:HZ458390 RV457710:RV458390 ABR457710:ABR458390 ALN457710:ALN458390 AVJ457710:AVJ458390 BFF457710:BFF458390 BPB457710:BPB458390 BYX457710:BYX458390 CIT457710:CIT458390 CSP457710:CSP458390 DCL457710:DCL458390 DMH457710:DMH458390 DWD457710:DWD458390 EFZ457710:EFZ458390 EPV457710:EPV458390 EZR457710:EZR458390 FJN457710:FJN458390 FTJ457710:FTJ458390 GDF457710:GDF458390 GNB457710:GNB458390 GWX457710:GWX458390 HGT457710:HGT458390 HQP457710:HQP458390 IAL457710:IAL458390 IKH457710:IKH458390 IUD457710:IUD458390 JDZ457710:JDZ458390 JNV457710:JNV458390 JXR457710:JXR458390 KHN457710:KHN458390 KRJ457710:KRJ458390 LBF457710:LBF458390 LLB457710:LLB458390 LUX457710:LUX458390 MET457710:MET458390 MOP457710:MOP458390 MYL457710:MYL458390 NIH457710:NIH458390 NSD457710:NSD458390 OBZ457710:OBZ458390 OLV457710:OLV458390 OVR457710:OVR458390 PFN457710:PFN458390 PPJ457710:PPJ458390 PZF457710:PZF458390 QJB457710:QJB458390 QSX457710:QSX458390 RCT457710:RCT458390 RMP457710:RMP458390 RWL457710:RWL458390 SGH457710:SGH458390 SQD457710:SQD458390 SZZ457710:SZZ458390 TJV457710:TJV458390 TTR457710:TTR458390 UDN457710:UDN458390 UNJ457710:UNJ458390 UXF457710:UXF458390 VHB457710:VHB458390 VQX457710:VQX458390 WAT457710:WAT458390 WKP457710:WKP458390 WUL457710:WUL458390 A523248:A523928 HZ523246:HZ523926 RV523246:RV523926 ABR523246:ABR523926 ALN523246:ALN523926 AVJ523246:AVJ523926 BFF523246:BFF523926 BPB523246:BPB523926 BYX523246:BYX523926 CIT523246:CIT523926 CSP523246:CSP523926 DCL523246:DCL523926 DMH523246:DMH523926 DWD523246:DWD523926 EFZ523246:EFZ523926 EPV523246:EPV523926 EZR523246:EZR523926 FJN523246:FJN523926 FTJ523246:FTJ523926 GDF523246:GDF523926 GNB523246:GNB523926 GWX523246:GWX523926 HGT523246:HGT523926 HQP523246:HQP523926 IAL523246:IAL523926 IKH523246:IKH523926 IUD523246:IUD523926 JDZ523246:JDZ523926 JNV523246:JNV523926 JXR523246:JXR523926 KHN523246:KHN523926 KRJ523246:KRJ523926 LBF523246:LBF523926 LLB523246:LLB523926 LUX523246:LUX523926 MET523246:MET523926 MOP523246:MOP523926 MYL523246:MYL523926 NIH523246:NIH523926 NSD523246:NSD523926 OBZ523246:OBZ523926 OLV523246:OLV523926 OVR523246:OVR523926 PFN523246:PFN523926 PPJ523246:PPJ523926 PZF523246:PZF523926 QJB523246:QJB523926 QSX523246:QSX523926 RCT523246:RCT523926 RMP523246:RMP523926 RWL523246:RWL523926 SGH523246:SGH523926 SQD523246:SQD523926 SZZ523246:SZZ523926 TJV523246:TJV523926 TTR523246:TTR523926 UDN523246:UDN523926 UNJ523246:UNJ523926 UXF523246:UXF523926 VHB523246:VHB523926 VQX523246:VQX523926 WAT523246:WAT523926 WKP523246:WKP523926 WUL523246:WUL523926 A588784:A589464 HZ588782:HZ589462 RV588782:RV589462 ABR588782:ABR589462 ALN588782:ALN589462 AVJ588782:AVJ589462 BFF588782:BFF589462 BPB588782:BPB589462 BYX588782:BYX589462 CIT588782:CIT589462 CSP588782:CSP589462 DCL588782:DCL589462 DMH588782:DMH589462 DWD588782:DWD589462 EFZ588782:EFZ589462 EPV588782:EPV589462 EZR588782:EZR589462 FJN588782:FJN589462 FTJ588782:FTJ589462 GDF588782:GDF589462 GNB588782:GNB589462 GWX588782:GWX589462 HGT588782:HGT589462 HQP588782:HQP589462 IAL588782:IAL589462 IKH588782:IKH589462 IUD588782:IUD589462 JDZ588782:JDZ589462 JNV588782:JNV589462 JXR588782:JXR589462 KHN588782:KHN589462 KRJ588782:KRJ589462 LBF588782:LBF589462 LLB588782:LLB589462 LUX588782:LUX589462 MET588782:MET589462 MOP588782:MOP589462 MYL588782:MYL589462 NIH588782:NIH589462 NSD588782:NSD589462 OBZ588782:OBZ589462 OLV588782:OLV589462 OVR588782:OVR589462 PFN588782:PFN589462 PPJ588782:PPJ589462 PZF588782:PZF589462 QJB588782:QJB589462 QSX588782:QSX589462 RCT588782:RCT589462 RMP588782:RMP589462 RWL588782:RWL589462 SGH588782:SGH589462 SQD588782:SQD589462 SZZ588782:SZZ589462 TJV588782:TJV589462 TTR588782:TTR589462 UDN588782:UDN589462 UNJ588782:UNJ589462 UXF588782:UXF589462 VHB588782:VHB589462 VQX588782:VQX589462 WAT588782:WAT589462 WKP588782:WKP589462 WUL588782:WUL589462 A654320:A655000 HZ654318:HZ654998 RV654318:RV654998 ABR654318:ABR654998 ALN654318:ALN654998 AVJ654318:AVJ654998 BFF654318:BFF654998 BPB654318:BPB654998 BYX654318:BYX654998 CIT654318:CIT654998 CSP654318:CSP654998 DCL654318:DCL654998 DMH654318:DMH654998 DWD654318:DWD654998 EFZ654318:EFZ654998 EPV654318:EPV654998 EZR654318:EZR654998 FJN654318:FJN654998 FTJ654318:FTJ654998 GDF654318:GDF654998 GNB654318:GNB654998 GWX654318:GWX654998 HGT654318:HGT654998 HQP654318:HQP654998 IAL654318:IAL654998 IKH654318:IKH654998 IUD654318:IUD654998 JDZ654318:JDZ654998 JNV654318:JNV654998 JXR654318:JXR654998 KHN654318:KHN654998 KRJ654318:KRJ654998 LBF654318:LBF654998 LLB654318:LLB654998 LUX654318:LUX654998 MET654318:MET654998 MOP654318:MOP654998 MYL654318:MYL654998 NIH654318:NIH654998 NSD654318:NSD654998 OBZ654318:OBZ654998 OLV654318:OLV654998 OVR654318:OVR654998 PFN654318:PFN654998 PPJ654318:PPJ654998 PZF654318:PZF654998 QJB654318:QJB654998 QSX654318:QSX654998 RCT654318:RCT654998 RMP654318:RMP654998 RWL654318:RWL654998 SGH654318:SGH654998 SQD654318:SQD654998 SZZ654318:SZZ654998 TJV654318:TJV654998 TTR654318:TTR654998 UDN654318:UDN654998 UNJ654318:UNJ654998 UXF654318:UXF654998 VHB654318:VHB654998 VQX654318:VQX654998 WAT654318:WAT654998 WKP654318:WKP654998 WUL654318:WUL654998 A719856:A720536 HZ719854:HZ720534 RV719854:RV720534 ABR719854:ABR720534 ALN719854:ALN720534 AVJ719854:AVJ720534 BFF719854:BFF720534 BPB719854:BPB720534 BYX719854:BYX720534 CIT719854:CIT720534 CSP719854:CSP720534 DCL719854:DCL720534 DMH719854:DMH720534 DWD719854:DWD720534 EFZ719854:EFZ720534 EPV719854:EPV720534 EZR719854:EZR720534 FJN719854:FJN720534 FTJ719854:FTJ720534 GDF719854:GDF720534 GNB719854:GNB720534 GWX719854:GWX720534 HGT719854:HGT720534 HQP719854:HQP720534 IAL719854:IAL720534 IKH719854:IKH720534 IUD719854:IUD720534 JDZ719854:JDZ720534 JNV719854:JNV720534 JXR719854:JXR720534 KHN719854:KHN720534 KRJ719854:KRJ720534 LBF719854:LBF720534 LLB719854:LLB720534 LUX719854:LUX720534 MET719854:MET720534 MOP719854:MOP720534 MYL719854:MYL720534 NIH719854:NIH720534 NSD719854:NSD720534 OBZ719854:OBZ720534 OLV719854:OLV720534 OVR719854:OVR720534 PFN719854:PFN720534 PPJ719854:PPJ720534 PZF719854:PZF720534 QJB719854:QJB720534 QSX719854:QSX720534 RCT719854:RCT720534 RMP719854:RMP720534 RWL719854:RWL720534 SGH719854:SGH720534 SQD719854:SQD720534 SZZ719854:SZZ720534 TJV719854:TJV720534 TTR719854:TTR720534 UDN719854:UDN720534 UNJ719854:UNJ720534 UXF719854:UXF720534 VHB719854:VHB720534 VQX719854:VQX720534 WAT719854:WAT720534 WKP719854:WKP720534 WUL719854:WUL720534 A785392:A786072 HZ785390:HZ786070 RV785390:RV786070 ABR785390:ABR786070 ALN785390:ALN786070 AVJ785390:AVJ786070 BFF785390:BFF786070 BPB785390:BPB786070 BYX785390:BYX786070 CIT785390:CIT786070 CSP785390:CSP786070 DCL785390:DCL786070 DMH785390:DMH786070 DWD785390:DWD786070 EFZ785390:EFZ786070 EPV785390:EPV786070 EZR785390:EZR786070 FJN785390:FJN786070 FTJ785390:FTJ786070 GDF785390:GDF786070 GNB785390:GNB786070 GWX785390:GWX786070 HGT785390:HGT786070 HQP785390:HQP786070 IAL785390:IAL786070 IKH785390:IKH786070 IUD785390:IUD786070 JDZ785390:JDZ786070 JNV785390:JNV786070 JXR785390:JXR786070 KHN785390:KHN786070 KRJ785390:KRJ786070 LBF785390:LBF786070 LLB785390:LLB786070 LUX785390:LUX786070 MET785390:MET786070 MOP785390:MOP786070 MYL785390:MYL786070 NIH785390:NIH786070 NSD785390:NSD786070 OBZ785390:OBZ786070 OLV785390:OLV786070 OVR785390:OVR786070 PFN785390:PFN786070 PPJ785390:PPJ786070 PZF785390:PZF786070 QJB785390:QJB786070 QSX785390:QSX786070 RCT785390:RCT786070 RMP785390:RMP786070 RWL785390:RWL786070 SGH785390:SGH786070 SQD785390:SQD786070 SZZ785390:SZZ786070 TJV785390:TJV786070 TTR785390:TTR786070 UDN785390:UDN786070 UNJ785390:UNJ786070 UXF785390:UXF786070 VHB785390:VHB786070 VQX785390:VQX786070 WAT785390:WAT786070 WKP785390:WKP786070 WUL785390:WUL786070 A850928:A851608 HZ850926:HZ851606 RV850926:RV851606 ABR850926:ABR851606 ALN850926:ALN851606 AVJ850926:AVJ851606 BFF850926:BFF851606 BPB850926:BPB851606 BYX850926:BYX851606 CIT850926:CIT851606 CSP850926:CSP851606 DCL850926:DCL851606 DMH850926:DMH851606 DWD850926:DWD851606 EFZ850926:EFZ851606 EPV850926:EPV851606 EZR850926:EZR851606 FJN850926:FJN851606 FTJ850926:FTJ851606 GDF850926:GDF851606 GNB850926:GNB851606 GWX850926:GWX851606 HGT850926:HGT851606 HQP850926:HQP851606 IAL850926:IAL851606 IKH850926:IKH851606 IUD850926:IUD851606 JDZ850926:JDZ851606 JNV850926:JNV851606 JXR850926:JXR851606 KHN850926:KHN851606 KRJ850926:KRJ851606 LBF850926:LBF851606 LLB850926:LLB851606 LUX850926:LUX851606 MET850926:MET851606 MOP850926:MOP851606 MYL850926:MYL851606 NIH850926:NIH851606 NSD850926:NSD851606 OBZ850926:OBZ851606 OLV850926:OLV851606 OVR850926:OVR851606 PFN850926:PFN851606 PPJ850926:PPJ851606 PZF850926:PZF851606 QJB850926:QJB851606 QSX850926:QSX851606 RCT850926:RCT851606 RMP850926:RMP851606 RWL850926:RWL851606 SGH850926:SGH851606 SQD850926:SQD851606 SZZ850926:SZZ851606 TJV850926:TJV851606 TTR850926:TTR851606 UDN850926:UDN851606 UNJ850926:UNJ851606 UXF850926:UXF851606 VHB850926:VHB851606 VQX850926:VQX851606 WAT850926:WAT851606 WKP850926:WKP851606 WUL850926:WUL851606 A916464:A917144 HZ916462:HZ917142 RV916462:RV917142 ABR916462:ABR917142 ALN916462:ALN917142 AVJ916462:AVJ917142 BFF916462:BFF917142 BPB916462:BPB917142 BYX916462:BYX917142 CIT916462:CIT917142 CSP916462:CSP917142 DCL916462:DCL917142 DMH916462:DMH917142 DWD916462:DWD917142 EFZ916462:EFZ917142 EPV916462:EPV917142 EZR916462:EZR917142 FJN916462:FJN917142 FTJ916462:FTJ917142 GDF916462:GDF917142 GNB916462:GNB917142 GWX916462:GWX917142 HGT916462:HGT917142 HQP916462:HQP917142 IAL916462:IAL917142 IKH916462:IKH917142 IUD916462:IUD917142 JDZ916462:JDZ917142 JNV916462:JNV917142 JXR916462:JXR917142 KHN916462:KHN917142 KRJ916462:KRJ917142 LBF916462:LBF917142 LLB916462:LLB917142 LUX916462:LUX917142 MET916462:MET917142 MOP916462:MOP917142 MYL916462:MYL917142 NIH916462:NIH917142 NSD916462:NSD917142 OBZ916462:OBZ917142 OLV916462:OLV917142 OVR916462:OVR917142 PFN916462:PFN917142 PPJ916462:PPJ917142 PZF916462:PZF917142 QJB916462:QJB917142 QSX916462:QSX917142 RCT916462:RCT917142 RMP916462:RMP917142 RWL916462:RWL917142 SGH916462:SGH917142 SQD916462:SQD917142 SZZ916462:SZZ917142 TJV916462:TJV917142 TTR916462:TTR917142 UDN916462:UDN917142 UNJ916462:UNJ917142 UXF916462:UXF917142 VHB916462:VHB917142 VQX916462:VQX917142 WAT916462:WAT917142 WKP916462:WKP917142 WUL916462:WUL917142 A982000:A982680 HZ981998:HZ982678 RV981998:RV982678 ABR981998:ABR982678 ALN981998:ALN982678 AVJ981998:AVJ982678 BFF981998:BFF982678 BPB981998:BPB982678 BYX981998:BYX982678 CIT981998:CIT982678 CSP981998:CSP982678 DCL981998:DCL982678 DMH981998:DMH982678 DWD981998:DWD982678 EFZ981998:EFZ982678 EPV981998:EPV982678 EZR981998:EZR982678 FJN981998:FJN982678 FTJ981998:FTJ982678 GDF981998:GDF982678 GNB981998:GNB982678 GWX981998:GWX982678 HGT981998:HGT982678 HQP981998:HQP982678 IAL981998:IAL982678 IKH981998:IKH982678 IUD981998:IUD982678 JDZ981998:JDZ982678 JNV981998:JNV982678 JXR981998:JXR982678 KHN981998:KHN982678 KRJ981998:KRJ982678 LBF981998:LBF982678 LLB981998:LLB982678 LUX981998:LUX982678 MET981998:MET982678 MOP981998:MOP982678 MYL981998:MYL982678 NIH981998:NIH982678 NSD981998:NSD982678 OBZ981998:OBZ982678 OLV981998:OLV982678 OVR981998:OVR982678 PFN981998:PFN982678 PPJ981998:PPJ982678 PZF981998:PZF982678 QJB981998:QJB982678 QSX981998:QSX982678 RCT981998:RCT982678 RMP981998:RMP982678 RWL981998:RWL982678 SGH981998:SGH982678 SQD981998:SQD982678 SZZ981998:SZZ982678 TJV981998:TJV982678 TTR981998:TTR982678 UDN981998:UDN982678 UNJ981998:UNJ982678 UXF981998:UXF982678 VHB981998:VHB982678 VQX981998:VQX982678 WAT981998:WAT982678 WKP981998:WKP982678" xr:uid="{00000000-0002-0000-0600-000000000000}">
      <formula1>#REF!</formula1>
    </dataValidation>
    <dataValidation type="list" allowBlank="1" showInputMessage="1" showErrorMessage="1" sqref="WUG981998:WUG982332 HU64494:HU64828 RQ64494:RQ64828 ABM64494:ABM64828 ALI64494:ALI64828 AVE64494:AVE64828 BFA64494:BFA64828 BOW64494:BOW64828 BYS64494:BYS64828 CIO64494:CIO64828 CSK64494:CSK64828 DCG64494:DCG64828 DMC64494:DMC64828 DVY64494:DVY64828 EFU64494:EFU64828 EPQ64494:EPQ64828 EZM64494:EZM64828 FJI64494:FJI64828 FTE64494:FTE64828 GDA64494:GDA64828 GMW64494:GMW64828 GWS64494:GWS64828 HGO64494:HGO64828 HQK64494:HQK64828 IAG64494:IAG64828 IKC64494:IKC64828 ITY64494:ITY64828 JDU64494:JDU64828 JNQ64494:JNQ64828 JXM64494:JXM64828 KHI64494:KHI64828 KRE64494:KRE64828 LBA64494:LBA64828 LKW64494:LKW64828 LUS64494:LUS64828 MEO64494:MEO64828 MOK64494:MOK64828 MYG64494:MYG64828 NIC64494:NIC64828 NRY64494:NRY64828 OBU64494:OBU64828 OLQ64494:OLQ64828 OVM64494:OVM64828 PFI64494:PFI64828 PPE64494:PPE64828 PZA64494:PZA64828 QIW64494:QIW64828 QSS64494:QSS64828 RCO64494:RCO64828 RMK64494:RMK64828 RWG64494:RWG64828 SGC64494:SGC64828 SPY64494:SPY64828 SZU64494:SZU64828 TJQ64494:TJQ64828 TTM64494:TTM64828 UDI64494:UDI64828 UNE64494:UNE64828 UXA64494:UXA64828 VGW64494:VGW64828 VQS64494:VQS64828 WAO64494:WAO64828 WKK64494:WKK64828 WUG64494:WUG64828 HU130030:HU130364 RQ130030:RQ130364 ABM130030:ABM130364 ALI130030:ALI130364 AVE130030:AVE130364 BFA130030:BFA130364 BOW130030:BOW130364 BYS130030:BYS130364 CIO130030:CIO130364 CSK130030:CSK130364 DCG130030:DCG130364 DMC130030:DMC130364 DVY130030:DVY130364 EFU130030:EFU130364 EPQ130030:EPQ130364 EZM130030:EZM130364 FJI130030:FJI130364 FTE130030:FTE130364 GDA130030:GDA130364 GMW130030:GMW130364 GWS130030:GWS130364 HGO130030:HGO130364 HQK130030:HQK130364 IAG130030:IAG130364 IKC130030:IKC130364 ITY130030:ITY130364 JDU130030:JDU130364 JNQ130030:JNQ130364 JXM130030:JXM130364 KHI130030:KHI130364 KRE130030:KRE130364 LBA130030:LBA130364 LKW130030:LKW130364 LUS130030:LUS130364 MEO130030:MEO130364 MOK130030:MOK130364 MYG130030:MYG130364 NIC130030:NIC130364 NRY130030:NRY130364 OBU130030:OBU130364 OLQ130030:OLQ130364 OVM130030:OVM130364 PFI130030:PFI130364 PPE130030:PPE130364 PZA130030:PZA130364 QIW130030:QIW130364 QSS130030:QSS130364 RCO130030:RCO130364 RMK130030:RMK130364 RWG130030:RWG130364 SGC130030:SGC130364 SPY130030:SPY130364 SZU130030:SZU130364 TJQ130030:TJQ130364 TTM130030:TTM130364 UDI130030:UDI130364 UNE130030:UNE130364 UXA130030:UXA130364 VGW130030:VGW130364 VQS130030:VQS130364 WAO130030:WAO130364 WKK130030:WKK130364 WUG130030:WUG130364 HU195566:HU195900 RQ195566:RQ195900 ABM195566:ABM195900 ALI195566:ALI195900 AVE195566:AVE195900 BFA195566:BFA195900 BOW195566:BOW195900 BYS195566:BYS195900 CIO195566:CIO195900 CSK195566:CSK195900 DCG195566:DCG195900 DMC195566:DMC195900 DVY195566:DVY195900 EFU195566:EFU195900 EPQ195566:EPQ195900 EZM195566:EZM195900 FJI195566:FJI195900 FTE195566:FTE195900 GDA195566:GDA195900 GMW195566:GMW195900 GWS195566:GWS195900 HGO195566:HGO195900 HQK195566:HQK195900 IAG195566:IAG195900 IKC195566:IKC195900 ITY195566:ITY195900 JDU195566:JDU195900 JNQ195566:JNQ195900 JXM195566:JXM195900 KHI195566:KHI195900 KRE195566:KRE195900 LBA195566:LBA195900 LKW195566:LKW195900 LUS195566:LUS195900 MEO195566:MEO195900 MOK195566:MOK195900 MYG195566:MYG195900 NIC195566:NIC195900 NRY195566:NRY195900 OBU195566:OBU195900 OLQ195566:OLQ195900 OVM195566:OVM195900 PFI195566:PFI195900 PPE195566:PPE195900 PZA195566:PZA195900 QIW195566:QIW195900 QSS195566:QSS195900 RCO195566:RCO195900 RMK195566:RMK195900 RWG195566:RWG195900 SGC195566:SGC195900 SPY195566:SPY195900 SZU195566:SZU195900 TJQ195566:TJQ195900 TTM195566:TTM195900 UDI195566:UDI195900 UNE195566:UNE195900 UXA195566:UXA195900 VGW195566:VGW195900 VQS195566:VQS195900 WAO195566:WAO195900 WKK195566:WKK195900 WUG195566:WUG195900 HU261102:HU261436 RQ261102:RQ261436 ABM261102:ABM261436 ALI261102:ALI261436 AVE261102:AVE261436 BFA261102:BFA261436 BOW261102:BOW261436 BYS261102:BYS261436 CIO261102:CIO261436 CSK261102:CSK261436 DCG261102:DCG261436 DMC261102:DMC261436 DVY261102:DVY261436 EFU261102:EFU261436 EPQ261102:EPQ261436 EZM261102:EZM261436 FJI261102:FJI261436 FTE261102:FTE261436 GDA261102:GDA261436 GMW261102:GMW261436 GWS261102:GWS261436 HGO261102:HGO261436 HQK261102:HQK261436 IAG261102:IAG261436 IKC261102:IKC261436 ITY261102:ITY261436 JDU261102:JDU261436 JNQ261102:JNQ261436 JXM261102:JXM261436 KHI261102:KHI261436 KRE261102:KRE261436 LBA261102:LBA261436 LKW261102:LKW261436 LUS261102:LUS261436 MEO261102:MEO261436 MOK261102:MOK261436 MYG261102:MYG261436 NIC261102:NIC261436 NRY261102:NRY261436 OBU261102:OBU261436 OLQ261102:OLQ261436 OVM261102:OVM261436 PFI261102:PFI261436 PPE261102:PPE261436 PZA261102:PZA261436 QIW261102:QIW261436 QSS261102:QSS261436 RCO261102:RCO261436 RMK261102:RMK261436 RWG261102:RWG261436 SGC261102:SGC261436 SPY261102:SPY261436 SZU261102:SZU261436 TJQ261102:TJQ261436 TTM261102:TTM261436 UDI261102:UDI261436 UNE261102:UNE261436 UXA261102:UXA261436 VGW261102:VGW261436 VQS261102:VQS261436 WAO261102:WAO261436 WKK261102:WKK261436 WUG261102:WUG261436 HU326638:HU326972 RQ326638:RQ326972 ABM326638:ABM326972 ALI326638:ALI326972 AVE326638:AVE326972 BFA326638:BFA326972 BOW326638:BOW326972 BYS326638:BYS326972 CIO326638:CIO326972 CSK326638:CSK326972 DCG326638:DCG326972 DMC326638:DMC326972 DVY326638:DVY326972 EFU326638:EFU326972 EPQ326638:EPQ326972 EZM326638:EZM326972 FJI326638:FJI326972 FTE326638:FTE326972 GDA326638:GDA326972 GMW326638:GMW326972 GWS326638:GWS326972 HGO326638:HGO326972 HQK326638:HQK326972 IAG326638:IAG326972 IKC326638:IKC326972 ITY326638:ITY326972 JDU326638:JDU326972 JNQ326638:JNQ326972 JXM326638:JXM326972 KHI326638:KHI326972 KRE326638:KRE326972 LBA326638:LBA326972 LKW326638:LKW326972 LUS326638:LUS326972 MEO326638:MEO326972 MOK326638:MOK326972 MYG326638:MYG326972 NIC326638:NIC326972 NRY326638:NRY326972 OBU326638:OBU326972 OLQ326638:OLQ326972 OVM326638:OVM326972 PFI326638:PFI326972 PPE326638:PPE326972 PZA326638:PZA326972 QIW326638:QIW326972 QSS326638:QSS326972 RCO326638:RCO326972 RMK326638:RMK326972 RWG326638:RWG326972 SGC326638:SGC326972 SPY326638:SPY326972 SZU326638:SZU326972 TJQ326638:TJQ326972 TTM326638:TTM326972 UDI326638:UDI326972 UNE326638:UNE326972 UXA326638:UXA326972 VGW326638:VGW326972 VQS326638:VQS326972 WAO326638:WAO326972 WKK326638:WKK326972 WUG326638:WUG326972 HU392174:HU392508 RQ392174:RQ392508 ABM392174:ABM392508 ALI392174:ALI392508 AVE392174:AVE392508 BFA392174:BFA392508 BOW392174:BOW392508 BYS392174:BYS392508 CIO392174:CIO392508 CSK392174:CSK392508 DCG392174:DCG392508 DMC392174:DMC392508 DVY392174:DVY392508 EFU392174:EFU392508 EPQ392174:EPQ392508 EZM392174:EZM392508 FJI392174:FJI392508 FTE392174:FTE392508 GDA392174:GDA392508 GMW392174:GMW392508 GWS392174:GWS392508 HGO392174:HGO392508 HQK392174:HQK392508 IAG392174:IAG392508 IKC392174:IKC392508 ITY392174:ITY392508 JDU392174:JDU392508 JNQ392174:JNQ392508 JXM392174:JXM392508 KHI392174:KHI392508 KRE392174:KRE392508 LBA392174:LBA392508 LKW392174:LKW392508 LUS392174:LUS392508 MEO392174:MEO392508 MOK392174:MOK392508 MYG392174:MYG392508 NIC392174:NIC392508 NRY392174:NRY392508 OBU392174:OBU392508 OLQ392174:OLQ392508 OVM392174:OVM392508 PFI392174:PFI392508 PPE392174:PPE392508 PZA392174:PZA392508 QIW392174:QIW392508 QSS392174:QSS392508 RCO392174:RCO392508 RMK392174:RMK392508 RWG392174:RWG392508 SGC392174:SGC392508 SPY392174:SPY392508 SZU392174:SZU392508 TJQ392174:TJQ392508 TTM392174:TTM392508 UDI392174:UDI392508 UNE392174:UNE392508 UXA392174:UXA392508 VGW392174:VGW392508 VQS392174:VQS392508 WAO392174:WAO392508 WKK392174:WKK392508 WUG392174:WUG392508 HU457710:HU458044 RQ457710:RQ458044 ABM457710:ABM458044 ALI457710:ALI458044 AVE457710:AVE458044 BFA457710:BFA458044 BOW457710:BOW458044 BYS457710:BYS458044 CIO457710:CIO458044 CSK457710:CSK458044 DCG457710:DCG458044 DMC457710:DMC458044 DVY457710:DVY458044 EFU457710:EFU458044 EPQ457710:EPQ458044 EZM457710:EZM458044 FJI457710:FJI458044 FTE457710:FTE458044 GDA457710:GDA458044 GMW457710:GMW458044 GWS457710:GWS458044 HGO457710:HGO458044 HQK457710:HQK458044 IAG457710:IAG458044 IKC457710:IKC458044 ITY457710:ITY458044 JDU457710:JDU458044 JNQ457710:JNQ458044 JXM457710:JXM458044 KHI457710:KHI458044 KRE457710:KRE458044 LBA457710:LBA458044 LKW457710:LKW458044 LUS457710:LUS458044 MEO457710:MEO458044 MOK457710:MOK458044 MYG457710:MYG458044 NIC457710:NIC458044 NRY457710:NRY458044 OBU457710:OBU458044 OLQ457710:OLQ458044 OVM457710:OVM458044 PFI457710:PFI458044 PPE457710:PPE458044 PZA457710:PZA458044 QIW457710:QIW458044 QSS457710:QSS458044 RCO457710:RCO458044 RMK457710:RMK458044 RWG457710:RWG458044 SGC457710:SGC458044 SPY457710:SPY458044 SZU457710:SZU458044 TJQ457710:TJQ458044 TTM457710:TTM458044 UDI457710:UDI458044 UNE457710:UNE458044 UXA457710:UXA458044 VGW457710:VGW458044 VQS457710:VQS458044 WAO457710:WAO458044 WKK457710:WKK458044 WUG457710:WUG458044 HU523246:HU523580 RQ523246:RQ523580 ABM523246:ABM523580 ALI523246:ALI523580 AVE523246:AVE523580 BFA523246:BFA523580 BOW523246:BOW523580 BYS523246:BYS523580 CIO523246:CIO523580 CSK523246:CSK523580 DCG523246:DCG523580 DMC523246:DMC523580 DVY523246:DVY523580 EFU523246:EFU523580 EPQ523246:EPQ523580 EZM523246:EZM523580 FJI523246:FJI523580 FTE523246:FTE523580 GDA523246:GDA523580 GMW523246:GMW523580 GWS523246:GWS523580 HGO523246:HGO523580 HQK523246:HQK523580 IAG523246:IAG523580 IKC523246:IKC523580 ITY523246:ITY523580 JDU523246:JDU523580 JNQ523246:JNQ523580 JXM523246:JXM523580 KHI523246:KHI523580 KRE523246:KRE523580 LBA523246:LBA523580 LKW523246:LKW523580 LUS523246:LUS523580 MEO523246:MEO523580 MOK523246:MOK523580 MYG523246:MYG523580 NIC523246:NIC523580 NRY523246:NRY523580 OBU523246:OBU523580 OLQ523246:OLQ523580 OVM523246:OVM523580 PFI523246:PFI523580 PPE523246:PPE523580 PZA523246:PZA523580 QIW523246:QIW523580 QSS523246:QSS523580 RCO523246:RCO523580 RMK523246:RMK523580 RWG523246:RWG523580 SGC523246:SGC523580 SPY523246:SPY523580 SZU523246:SZU523580 TJQ523246:TJQ523580 TTM523246:TTM523580 UDI523246:UDI523580 UNE523246:UNE523580 UXA523246:UXA523580 VGW523246:VGW523580 VQS523246:VQS523580 WAO523246:WAO523580 WKK523246:WKK523580 WUG523246:WUG523580 HU588782:HU589116 RQ588782:RQ589116 ABM588782:ABM589116 ALI588782:ALI589116 AVE588782:AVE589116 BFA588782:BFA589116 BOW588782:BOW589116 BYS588782:BYS589116 CIO588782:CIO589116 CSK588782:CSK589116 DCG588782:DCG589116 DMC588782:DMC589116 DVY588782:DVY589116 EFU588782:EFU589116 EPQ588782:EPQ589116 EZM588782:EZM589116 FJI588782:FJI589116 FTE588782:FTE589116 GDA588782:GDA589116 GMW588782:GMW589116 GWS588782:GWS589116 HGO588782:HGO589116 HQK588782:HQK589116 IAG588782:IAG589116 IKC588782:IKC589116 ITY588782:ITY589116 JDU588782:JDU589116 JNQ588782:JNQ589116 JXM588782:JXM589116 KHI588782:KHI589116 KRE588782:KRE589116 LBA588782:LBA589116 LKW588782:LKW589116 LUS588782:LUS589116 MEO588782:MEO589116 MOK588782:MOK589116 MYG588782:MYG589116 NIC588782:NIC589116 NRY588782:NRY589116 OBU588782:OBU589116 OLQ588782:OLQ589116 OVM588782:OVM589116 PFI588782:PFI589116 PPE588782:PPE589116 PZA588782:PZA589116 QIW588782:QIW589116 QSS588782:QSS589116 RCO588782:RCO589116 RMK588782:RMK589116 RWG588782:RWG589116 SGC588782:SGC589116 SPY588782:SPY589116 SZU588782:SZU589116 TJQ588782:TJQ589116 TTM588782:TTM589116 UDI588782:UDI589116 UNE588782:UNE589116 UXA588782:UXA589116 VGW588782:VGW589116 VQS588782:VQS589116 WAO588782:WAO589116 WKK588782:WKK589116 WUG588782:WUG589116 HU654318:HU654652 RQ654318:RQ654652 ABM654318:ABM654652 ALI654318:ALI654652 AVE654318:AVE654652 BFA654318:BFA654652 BOW654318:BOW654652 BYS654318:BYS654652 CIO654318:CIO654652 CSK654318:CSK654652 DCG654318:DCG654652 DMC654318:DMC654652 DVY654318:DVY654652 EFU654318:EFU654652 EPQ654318:EPQ654652 EZM654318:EZM654652 FJI654318:FJI654652 FTE654318:FTE654652 GDA654318:GDA654652 GMW654318:GMW654652 GWS654318:GWS654652 HGO654318:HGO654652 HQK654318:HQK654652 IAG654318:IAG654652 IKC654318:IKC654652 ITY654318:ITY654652 JDU654318:JDU654652 JNQ654318:JNQ654652 JXM654318:JXM654652 KHI654318:KHI654652 KRE654318:KRE654652 LBA654318:LBA654652 LKW654318:LKW654652 LUS654318:LUS654652 MEO654318:MEO654652 MOK654318:MOK654652 MYG654318:MYG654652 NIC654318:NIC654652 NRY654318:NRY654652 OBU654318:OBU654652 OLQ654318:OLQ654652 OVM654318:OVM654652 PFI654318:PFI654652 PPE654318:PPE654652 PZA654318:PZA654652 QIW654318:QIW654652 QSS654318:QSS654652 RCO654318:RCO654652 RMK654318:RMK654652 RWG654318:RWG654652 SGC654318:SGC654652 SPY654318:SPY654652 SZU654318:SZU654652 TJQ654318:TJQ654652 TTM654318:TTM654652 UDI654318:UDI654652 UNE654318:UNE654652 UXA654318:UXA654652 VGW654318:VGW654652 VQS654318:VQS654652 WAO654318:WAO654652 WKK654318:WKK654652 WUG654318:WUG654652 HU719854:HU720188 RQ719854:RQ720188 ABM719854:ABM720188 ALI719854:ALI720188 AVE719854:AVE720188 BFA719854:BFA720188 BOW719854:BOW720188 BYS719854:BYS720188 CIO719854:CIO720188 CSK719854:CSK720188 DCG719854:DCG720188 DMC719854:DMC720188 DVY719854:DVY720188 EFU719854:EFU720188 EPQ719854:EPQ720188 EZM719854:EZM720188 FJI719854:FJI720188 FTE719854:FTE720188 GDA719854:GDA720188 GMW719854:GMW720188 GWS719854:GWS720188 HGO719854:HGO720188 HQK719854:HQK720188 IAG719854:IAG720188 IKC719854:IKC720188 ITY719854:ITY720188 JDU719854:JDU720188 JNQ719854:JNQ720188 JXM719854:JXM720188 KHI719854:KHI720188 KRE719854:KRE720188 LBA719854:LBA720188 LKW719854:LKW720188 LUS719854:LUS720188 MEO719854:MEO720188 MOK719854:MOK720188 MYG719854:MYG720188 NIC719854:NIC720188 NRY719854:NRY720188 OBU719854:OBU720188 OLQ719854:OLQ720188 OVM719854:OVM720188 PFI719854:PFI720188 PPE719854:PPE720188 PZA719854:PZA720188 QIW719854:QIW720188 QSS719854:QSS720188 RCO719854:RCO720188 RMK719854:RMK720188 RWG719854:RWG720188 SGC719854:SGC720188 SPY719854:SPY720188 SZU719854:SZU720188 TJQ719854:TJQ720188 TTM719854:TTM720188 UDI719854:UDI720188 UNE719854:UNE720188 UXA719854:UXA720188 VGW719854:VGW720188 VQS719854:VQS720188 WAO719854:WAO720188 WKK719854:WKK720188 WUG719854:WUG720188 HU785390:HU785724 RQ785390:RQ785724 ABM785390:ABM785724 ALI785390:ALI785724 AVE785390:AVE785724 BFA785390:BFA785724 BOW785390:BOW785724 BYS785390:BYS785724 CIO785390:CIO785724 CSK785390:CSK785724 DCG785390:DCG785724 DMC785390:DMC785724 DVY785390:DVY785724 EFU785390:EFU785724 EPQ785390:EPQ785724 EZM785390:EZM785724 FJI785390:FJI785724 FTE785390:FTE785724 GDA785390:GDA785724 GMW785390:GMW785724 GWS785390:GWS785724 HGO785390:HGO785724 HQK785390:HQK785724 IAG785390:IAG785724 IKC785390:IKC785724 ITY785390:ITY785724 JDU785390:JDU785724 JNQ785390:JNQ785724 JXM785390:JXM785724 KHI785390:KHI785724 KRE785390:KRE785724 LBA785390:LBA785724 LKW785390:LKW785724 LUS785390:LUS785724 MEO785390:MEO785724 MOK785390:MOK785724 MYG785390:MYG785724 NIC785390:NIC785724 NRY785390:NRY785724 OBU785390:OBU785724 OLQ785390:OLQ785724 OVM785390:OVM785724 PFI785390:PFI785724 PPE785390:PPE785724 PZA785390:PZA785724 QIW785390:QIW785724 QSS785390:QSS785724 RCO785390:RCO785724 RMK785390:RMK785724 RWG785390:RWG785724 SGC785390:SGC785724 SPY785390:SPY785724 SZU785390:SZU785724 TJQ785390:TJQ785724 TTM785390:TTM785724 UDI785390:UDI785724 UNE785390:UNE785724 UXA785390:UXA785724 VGW785390:VGW785724 VQS785390:VQS785724 WAO785390:WAO785724 WKK785390:WKK785724 WUG785390:WUG785724 HU850926:HU851260 RQ850926:RQ851260 ABM850926:ABM851260 ALI850926:ALI851260 AVE850926:AVE851260 BFA850926:BFA851260 BOW850926:BOW851260 BYS850926:BYS851260 CIO850926:CIO851260 CSK850926:CSK851260 DCG850926:DCG851260 DMC850926:DMC851260 DVY850926:DVY851260 EFU850926:EFU851260 EPQ850926:EPQ851260 EZM850926:EZM851260 FJI850926:FJI851260 FTE850926:FTE851260 GDA850926:GDA851260 GMW850926:GMW851260 GWS850926:GWS851260 HGO850926:HGO851260 HQK850926:HQK851260 IAG850926:IAG851260 IKC850926:IKC851260 ITY850926:ITY851260 JDU850926:JDU851260 JNQ850926:JNQ851260 JXM850926:JXM851260 KHI850926:KHI851260 KRE850926:KRE851260 LBA850926:LBA851260 LKW850926:LKW851260 LUS850926:LUS851260 MEO850926:MEO851260 MOK850926:MOK851260 MYG850926:MYG851260 NIC850926:NIC851260 NRY850926:NRY851260 OBU850926:OBU851260 OLQ850926:OLQ851260 OVM850926:OVM851260 PFI850926:PFI851260 PPE850926:PPE851260 PZA850926:PZA851260 QIW850926:QIW851260 QSS850926:QSS851260 RCO850926:RCO851260 RMK850926:RMK851260 RWG850926:RWG851260 SGC850926:SGC851260 SPY850926:SPY851260 SZU850926:SZU851260 TJQ850926:TJQ851260 TTM850926:TTM851260 UDI850926:UDI851260 UNE850926:UNE851260 UXA850926:UXA851260 VGW850926:VGW851260 VQS850926:VQS851260 WAO850926:WAO851260 WKK850926:WKK851260 WUG850926:WUG851260 HU916462:HU916796 RQ916462:RQ916796 ABM916462:ABM916796 ALI916462:ALI916796 AVE916462:AVE916796 BFA916462:BFA916796 BOW916462:BOW916796 BYS916462:BYS916796 CIO916462:CIO916796 CSK916462:CSK916796 DCG916462:DCG916796 DMC916462:DMC916796 DVY916462:DVY916796 EFU916462:EFU916796 EPQ916462:EPQ916796 EZM916462:EZM916796 FJI916462:FJI916796 FTE916462:FTE916796 GDA916462:GDA916796 GMW916462:GMW916796 GWS916462:GWS916796 HGO916462:HGO916796 HQK916462:HQK916796 IAG916462:IAG916796 IKC916462:IKC916796 ITY916462:ITY916796 JDU916462:JDU916796 JNQ916462:JNQ916796 JXM916462:JXM916796 KHI916462:KHI916796 KRE916462:KRE916796 LBA916462:LBA916796 LKW916462:LKW916796 LUS916462:LUS916796 MEO916462:MEO916796 MOK916462:MOK916796 MYG916462:MYG916796 NIC916462:NIC916796 NRY916462:NRY916796 OBU916462:OBU916796 OLQ916462:OLQ916796 OVM916462:OVM916796 PFI916462:PFI916796 PPE916462:PPE916796 PZA916462:PZA916796 QIW916462:QIW916796 QSS916462:QSS916796 RCO916462:RCO916796 RMK916462:RMK916796 RWG916462:RWG916796 SGC916462:SGC916796 SPY916462:SPY916796 SZU916462:SZU916796 TJQ916462:TJQ916796 TTM916462:TTM916796 UDI916462:UDI916796 UNE916462:UNE916796 UXA916462:UXA916796 VGW916462:VGW916796 VQS916462:VQS916796 WAO916462:WAO916796 WKK916462:WKK916796 WUG916462:WUG916796 HU981998:HU982332 RQ981998:RQ982332 ABM981998:ABM982332 ALI981998:ALI982332 AVE981998:AVE982332 BFA981998:BFA982332 BOW981998:BOW982332 BYS981998:BYS982332 CIO981998:CIO982332 CSK981998:CSK982332 DCG981998:DCG982332 DMC981998:DMC982332 DVY981998:DVY982332 EFU981998:EFU982332 EPQ981998:EPQ982332 EZM981998:EZM982332 FJI981998:FJI982332 FTE981998:FTE982332 GDA981998:GDA982332 GMW981998:GMW982332 GWS981998:GWS982332 HGO981998:HGO982332 HQK981998:HQK982332 IAG981998:IAG982332 IKC981998:IKC982332 ITY981998:ITY982332 JDU981998:JDU982332 JNQ981998:JNQ982332 JXM981998:JXM982332 KHI981998:KHI982332 KRE981998:KRE982332 LBA981998:LBA982332 LKW981998:LKW982332 LUS981998:LUS982332 MEO981998:MEO982332 MOK981998:MOK982332 MYG981998:MYG982332 NIC981998:NIC982332 NRY981998:NRY982332 OBU981998:OBU982332 OLQ981998:OLQ982332 OVM981998:OVM982332 PFI981998:PFI982332 PPE981998:PPE982332 PZA981998:PZA982332 QIW981998:QIW982332 QSS981998:QSS982332 RCO981998:RCO982332 RMK981998:RMK982332 RWG981998:RWG982332 SGC981998:SGC982332 SPY981998:SPY982332 SZU981998:SZU982332 TJQ981998:TJQ982332 TTM981998:TTM982332 UDI981998:UDI982332 UNE981998:UNE982332 UXA981998:UXA982332 VGW981998:VGW982332 VQS981998:VQS982332 WAO981998:WAO982332 WKK981998:WKK982332" xr:uid="{00000000-0002-0000-0600-000001000000}">
      <formula1>$R$1:$R$2</formula1>
    </dataValidation>
    <dataValidation type="list" allowBlank="1" showInputMessage="1" showErrorMessage="1" sqref="WUR981998:WUR982601 IF64494:IF65097 SB64494:SB65097 ABX64494:ABX65097 ALT64494:ALT65097 AVP64494:AVP65097 BFL64494:BFL65097 BPH64494:BPH65097 BZD64494:BZD65097 CIZ64494:CIZ65097 CSV64494:CSV65097 DCR64494:DCR65097 DMN64494:DMN65097 DWJ64494:DWJ65097 EGF64494:EGF65097 EQB64494:EQB65097 EZX64494:EZX65097 FJT64494:FJT65097 FTP64494:FTP65097 GDL64494:GDL65097 GNH64494:GNH65097 GXD64494:GXD65097 HGZ64494:HGZ65097 HQV64494:HQV65097 IAR64494:IAR65097 IKN64494:IKN65097 IUJ64494:IUJ65097 JEF64494:JEF65097 JOB64494:JOB65097 JXX64494:JXX65097 KHT64494:KHT65097 KRP64494:KRP65097 LBL64494:LBL65097 LLH64494:LLH65097 LVD64494:LVD65097 MEZ64494:MEZ65097 MOV64494:MOV65097 MYR64494:MYR65097 NIN64494:NIN65097 NSJ64494:NSJ65097 OCF64494:OCF65097 OMB64494:OMB65097 OVX64494:OVX65097 PFT64494:PFT65097 PPP64494:PPP65097 PZL64494:PZL65097 QJH64494:QJH65097 QTD64494:QTD65097 RCZ64494:RCZ65097 RMV64494:RMV65097 RWR64494:RWR65097 SGN64494:SGN65097 SQJ64494:SQJ65097 TAF64494:TAF65097 TKB64494:TKB65097 TTX64494:TTX65097 UDT64494:UDT65097 UNP64494:UNP65097 UXL64494:UXL65097 VHH64494:VHH65097 VRD64494:VRD65097 WAZ64494:WAZ65097 WKV64494:WKV65097 WUR64494:WUR65097 IF130030:IF130633 SB130030:SB130633 ABX130030:ABX130633 ALT130030:ALT130633 AVP130030:AVP130633 BFL130030:BFL130633 BPH130030:BPH130633 BZD130030:BZD130633 CIZ130030:CIZ130633 CSV130030:CSV130633 DCR130030:DCR130633 DMN130030:DMN130633 DWJ130030:DWJ130633 EGF130030:EGF130633 EQB130030:EQB130633 EZX130030:EZX130633 FJT130030:FJT130633 FTP130030:FTP130633 GDL130030:GDL130633 GNH130030:GNH130633 GXD130030:GXD130633 HGZ130030:HGZ130633 HQV130030:HQV130633 IAR130030:IAR130633 IKN130030:IKN130633 IUJ130030:IUJ130633 JEF130030:JEF130633 JOB130030:JOB130633 JXX130030:JXX130633 KHT130030:KHT130633 KRP130030:KRP130633 LBL130030:LBL130633 LLH130030:LLH130633 LVD130030:LVD130633 MEZ130030:MEZ130633 MOV130030:MOV130633 MYR130030:MYR130633 NIN130030:NIN130633 NSJ130030:NSJ130633 OCF130030:OCF130633 OMB130030:OMB130633 OVX130030:OVX130633 PFT130030:PFT130633 PPP130030:PPP130633 PZL130030:PZL130633 QJH130030:QJH130633 QTD130030:QTD130633 RCZ130030:RCZ130633 RMV130030:RMV130633 RWR130030:RWR130633 SGN130030:SGN130633 SQJ130030:SQJ130633 TAF130030:TAF130633 TKB130030:TKB130633 TTX130030:TTX130633 UDT130030:UDT130633 UNP130030:UNP130633 UXL130030:UXL130633 VHH130030:VHH130633 VRD130030:VRD130633 WAZ130030:WAZ130633 WKV130030:WKV130633 WUR130030:WUR130633 IF195566:IF196169 SB195566:SB196169 ABX195566:ABX196169 ALT195566:ALT196169 AVP195566:AVP196169 BFL195566:BFL196169 BPH195566:BPH196169 BZD195566:BZD196169 CIZ195566:CIZ196169 CSV195566:CSV196169 DCR195566:DCR196169 DMN195566:DMN196169 DWJ195566:DWJ196169 EGF195566:EGF196169 EQB195566:EQB196169 EZX195566:EZX196169 FJT195566:FJT196169 FTP195566:FTP196169 GDL195566:GDL196169 GNH195566:GNH196169 GXD195566:GXD196169 HGZ195566:HGZ196169 HQV195566:HQV196169 IAR195566:IAR196169 IKN195566:IKN196169 IUJ195566:IUJ196169 JEF195566:JEF196169 JOB195566:JOB196169 JXX195566:JXX196169 KHT195566:KHT196169 KRP195566:KRP196169 LBL195566:LBL196169 LLH195566:LLH196169 LVD195566:LVD196169 MEZ195566:MEZ196169 MOV195566:MOV196169 MYR195566:MYR196169 NIN195566:NIN196169 NSJ195566:NSJ196169 OCF195566:OCF196169 OMB195566:OMB196169 OVX195566:OVX196169 PFT195566:PFT196169 PPP195566:PPP196169 PZL195566:PZL196169 QJH195566:QJH196169 QTD195566:QTD196169 RCZ195566:RCZ196169 RMV195566:RMV196169 RWR195566:RWR196169 SGN195566:SGN196169 SQJ195566:SQJ196169 TAF195566:TAF196169 TKB195566:TKB196169 TTX195566:TTX196169 UDT195566:UDT196169 UNP195566:UNP196169 UXL195566:UXL196169 VHH195566:VHH196169 VRD195566:VRD196169 WAZ195566:WAZ196169 WKV195566:WKV196169 WUR195566:WUR196169 IF261102:IF261705 SB261102:SB261705 ABX261102:ABX261705 ALT261102:ALT261705 AVP261102:AVP261705 BFL261102:BFL261705 BPH261102:BPH261705 BZD261102:BZD261705 CIZ261102:CIZ261705 CSV261102:CSV261705 DCR261102:DCR261705 DMN261102:DMN261705 DWJ261102:DWJ261705 EGF261102:EGF261705 EQB261102:EQB261705 EZX261102:EZX261705 FJT261102:FJT261705 FTP261102:FTP261705 GDL261102:GDL261705 GNH261102:GNH261705 GXD261102:GXD261705 HGZ261102:HGZ261705 HQV261102:HQV261705 IAR261102:IAR261705 IKN261102:IKN261705 IUJ261102:IUJ261705 JEF261102:JEF261705 JOB261102:JOB261705 JXX261102:JXX261705 KHT261102:KHT261705 KRP261102:KRP261705 LBL261102:LBL261705 LLH261102:LLH261705 LVD261102:LVD261705 MEZ261102:MEZ261705 MOV261102:MOV261705 MYR261102:MYR261705 NIN261102:NIN261705 NSJ261102:NSJ261705 OCF261102:OCF261705 OMB261102:OMB261705 OVX261102:OVX261705 PFT261102:PFT261705 PPP261102:PPP261705 PZL261102:PZL261705 QJH261102:QJH261705 QTD261102:QTD261705 RCZ261102:RCZ261705 RMV261102:RMV261705 RWR261102:RWR261705 SGN261102:SGN261705 SQJ261102:SQJ261705 TAF261102:TAF261705 TKB261102:TKB261705 TTX261102:TTX261705 UDT261102:UDT261705 UNP261102:UNP261705 UXL261102:UXL261705 VHH261102:VHH261705 VRD261102:VRD261705 WAZ261102:WAZ261705 WKV261102:WKV261705 WUR261102:WUR261705 IF326638:IF327241 SB326638:SB327241 ABX326638:ABX327241 ALT326638:ALT327241 AVP326638:AVP327241 BFL326638:BFL327241 BPH326638:BPH327241 BZD326638:BZD327241 CIZ326638:CIZ327241 CSV326638:CSV327241 DCR326638:DCR327241 DMN326638:DMN327241 DWJ326638:DWJ327241 EGF326638:EGF327241 EQB326638:EQB327241 EZX326638:EZX327241 FJT326638:FJT327241 FTP326638:FTP327241 GDL326638:GDL327241 GNH326638:GNH327241 GXD326638:GXD327241 HGZ326638:HGZ327241 HQV326638:HQV327241 IAR326638:IAR327241 IKN326638:IKN327241 IUJ326638:IUJ327241 JEF326638:JEF327241 JOB326638:JOB327241 JXX326638:JXX327241 KHT326638:KHT327241 KRP326638:KRP327241 LBL326638:LBL327241 LLH326638:LLH327241 LVD326638:LVD327241 MEZ326638:MEZ327241 MOV326638:MOV327241 MYR326638:MYR327241 NIN326638:NIN327241 NSJ326638:NSJ327241 OCF326638:OCF327241 OMB326638:OMB327241 OVX326638:OVX327241 PFT326638:PFT327241 PPP326638:PPP327241 PZL326638:PZL327241 QJH326638:QJH327241 QTD326638:QTD327241 RCZ326638:RCZ327241 RMV326638:RMV327241 RWR326638:RWR327241 SGN326638:SGN327241 SQJ326638:SQJ327241 TAF326638:TAF327241 TKB326638:TKB327241 TTX326638:TTX327241 UDT326638:UDT327241 UNP326638:UNP327241 UXL326638:UXL327241 VHH326638:VHH327241 VRD326638:VRD327241 WAZ326638:WAZ327241 WKV326638:WKV327241 WUR326638:WUR327241 IF392174:IF392777 SB392174:SB392777 ABX392174:ABX392777 ALT392174:ALT392777 AVP392174:AVP392777 BFL392174:BFL392777 BPH392174:BPH392777 BZD392174:BZD392777 CIZ392174:CIZ392777 CSV392174:CSV392777 DCR392174:DCR392777 DMN392174:DMN392777 DWJ392174:DWJ392777 EGF392174:EGF392777 EQB392174:EQB392777 EZX392174:EZX392777 FJT392174:FJT392777 FTP392174:FTP392777 GDL392174:GDL392777 GNH392174:GNH392777 GXD392174:GXD392777 HGZ392174:HGZ392777 HQV392174:HQV392777 IAR392174:IAR392777 IKN392174:IKN392777 IUJ392174:IUJ392777 JEF392174:JEF392777 JOB392174:JOB392777 JXX392174:JXX392777 KHT392174:KHT392777 KRP392174:KRP392777 LBL392174:LBL392777 LLH392174:LLH392777 LVD392174:LVD392777 MEZ392174:MEZ392777 MOV392174:MOV392777 MYR392174:MYR392777 NIN392174:NIN392777 NSJ392174:NSJ392777 OCF392174:OCF392777 OMB392174:OMB392777 OVX392174:OVX392777 PFT392174:PFT392777 PPP392174:PPP392777 PZL392174:PZL392777 QJH392174:QJH392777 QTD392174:QTD392777 RCZ392174:RCZ392777 RMV392174:RMV392777 RWR392174:RWR392777 SGN392174:SGN392777 SQJ392174:SQJ392777 TAF392174:TAF392777 TKB392174:TKB392777 TTX392174:TTX392777 UDT392174:UDT392777 UNP392174:UNP392777 UXL392174:UXL392777 VHH392174:VHH392777 VRD392174:VRD392777 WAZ392174:WAZ392777 WKV392174:WKV392777 WUR392174:WUR392777 IF457710:IF458313 SB457710:SB458313 ABX457710:ABX458313 ALT457710:ALT458313 AVP457710:AVP458313 BFL457710:BFL458313 BPH457710:BPH458313 BZD457710:BZD458313 CIZ457710:CIZ458313 CSV457710:CSV458313 DCR457710:DCR458313 DMN457710:DMN458313 DWJ457710:DWJ458313 EGF457710:EGF458313 EQB457710:EQB458313 EZX457710:EZX458313 FJT457710:FJT458313 FTP457710:FTP458313 GDL457710:GDL458313 GNH457710:GNH458313 GXD457710:GXD458313 HGZ457710:HGZ458313 HQV457710:HQV458313 IAR457710:IAR458313 IKN457710:IKN458313 IUJ457710:IUJ458313 JEF457710:JEF458313 JOB457710:JOB458313 JXX457710:JXX458313 KHT457710:KHT458313 KRP457710:KRP458313 LBL457710:LBL458313 LLH457710:LLH458313 LVD457710:LVD458313 MEZ457710:MEZ458313 MOV457710:MOV458313 MYR457710:MYR458313 NIN457710:NIN458313 NSJ457710:NSJ458313 OCF457710:OCF458313 OMB457710:OMB458313 OVX457710:OVX458313 PFT457710:PFT458313 PPP457710:PPP458313 PZL457710:PZL458313 QJH457710:QJH458313 QTD457710:QTD458313 RCZ457710:RCZ458313 RMV457710:RMV458313 RWR457710:RWR458313 SGN457710:SGN458313 SQJ457710:SQJ458313 TAF457710:TAF458313 TKB457710:TKB458313 TTX457710:TTX458313 UDT457710:UDT458313 UNP457710:UNP458313 UXL457710:UXL458313 VHH457710:VHH458313 VRD457710:VRD458313 WAZ457710:WAZ458313 WKV457710:WKV458313 WUR457710:WUR458313 IF523246:IF523849 SB523246:SB523849 ABX523246:ABX523849 ALT523246:ALT523849 AVP523246:AVP523849 BFL523246:BFL523849 BPH523246:BPH523849 BZD523246:BZD523849 CIZ523246:CIZ523849 CSV523246:CSV523849 DCR523246:DCR523849 DMN523246:DMN523849 DWJ523246:DWJ523849 EGF523246:EGF523849 EQB523246:EQB523849 EZX523246:EZX523849 FJT523246:FJT523849 FTP523246:FTP523849 GDL523246:GDL523849 GNH523246:GNH523849 GXD523246:GXD523849 HGZ523246:HGZ523849 HQV523246:HQV523849 IAR523246:IAR523849 IKN523246:IKN523849 IUJ523246:IUJ523849 JEF523246:JEF523849 JOB523246:JOB523849 JXX523246:JXX523849 KHT523246:KHT523849 KRP523246:KRP523849 LBL523246:LBL523849 LLH523246:LLH523849 LVD523246:LVD523849 MEZ523246:MEZ523849 MOV523246:MOV523849 MYR523246:MYR523849 NIN523246:NIN523849 NSJ523246:NSJ523849 OCF523246:OCF523849 OMB523246:OMB523849 OVX523246:OVX523849 PFT523246:PFT523849 PPP523246:PPP523849 PZL523246:PZL523849 QJH523246:QJH523849 QTD523246:QTD523849 RCZ523246:RCZ523849 RMV523246:RMV523849 RWR523246:RWR523849 SGN523246:SGN523849 SQJ523246:SQJ523849 TAF523246:TAF523849 TKB523246:TKB523849 TTX523246:TTX523849 UDT523246:UDT523849 UNP523246:UNP523849 UXL523246:UXL523849 VHH523246:VHH523849 VRD523246:VRD523849 WAZ523246:WAZ523849 WKV523246:WKV523849 WUR523246:WUR523849 IF588782:IF589385 SB588782:SB589385 ABX588782:ABX589385 ALT588782:ALT589385 AVP588782:AVP589385 BFL588782:BFL589385 BPH588782:BPH589385 BZD588782:BZD589385 CIZ588782:CIZ589385 CSV588782:CSV589385 DCR588782:DCR589385 DMN588782:DMN589385 DWJ588782:DWJ589385 EGF588782:EGF589385 EQB588782:EQB589385 EZX588782:EZX589385 FJT588782:FJT589385 FTP588782:FTP589385 GDL588782:GDL589385 GNH588782:GNH589385 GXD588782:GXD589385 HGZ588782:HGZ589385 HQV588782:HQV589385 IAR588782:IAR589385 IKN588782:IKN589385 IUJ588782:IUJ589385 JEF588782:JEF589385 JOB588782:JOB589385 JXX588782:JXX589385 KHT588782:KHT589385 KRP588782:KRP589385 LBL588782:LBL589385 LLH588782:LLH589385 LVD588782:LVD589385 MEZ588782:MEZ589385 MOV588782:MOV589385 MYR588782:MYR589385 NIN588782:NIN589385 NSJ588782:NSJ589385 OCF588782:OCF589385 OMB588782:OMB589385 OVX588782:OVX589385 PFT588782:PFT589385 PPP588782:PPP589385 PZL588782:PZL589385 QJH588782:QJH589385 QTD588782:QTD589385 RCZ588782:RCZ589385 RMV588782:RMV589385 RWR588782:RWR589385 SGN588782:SGN589385 SQJ588782:SQJ589385 TAF588782:TAF589385 TKB588782:TKB589385 TTX588782:TTX589385 UDT588782:UDT589385 UNP588782:UNP589385 UXL588782:UXL589385 VHH588782:VHH589385 VRD588782:VRD589385 WAZ588782:WAZ589385 WKV588782:WKV589385 WUR588782:WUR589385 IF654318:IF654921 SB654318:SB654921 ABX654318:ABX654921 ALT654318:ALT654921 AVP654318:AVP654921 BFL654318:BFL654921 BPH654318:BPH654921 BZD654318:BZD654921 CIZ654318:CIZ654921 CSV654318:CSV654921 DCR654318:DCR654921 DMN654318:DMN654921 DWJ654318:DWJ654921 EGF654318:EGF654921 EQB654318:EQB654921 EZX654318:EZX654921 FJT654318:FJT654921 FTP654318:FTP654921 GDL654318:GDL654921 GNH654318:GNH654921 GXD654318:GXD654921 HGZ654318:HGZ654921 HQV654318:HQV654921 IAR654318:IAR654921 IKN654318:IKN654921 IUJ654318:IUJ654921 JEF654318:JEF654921 JOB654318:JOB654921 JXX654318:JXX654921 KHT654318:KHT654921 KRP654318:KRP654921 LBL654318:LBL654921 LLH654318:LLH654921 LVD654318:LVD654921 MEZ654318:MEZ654921 MOV654318:MOV654921 MYR654318:MYR654921 NIN654318:NIN654921 NSJ654318:NSJ654921 OCF654318:OCF654921 OMB654318:OMB654921 OVX654318:OVX654921 PFT654318:PFT654921 PPP654318:PPP654921 PZL654318:PZL654921 QJH654318:QJH654921 QTD654318:QTD654921 RCZ654318:RCZ654921 RMV654318:RMV654921 RWR654318:RWR654921 SGN654318:SGN654921 SQJ654318:SQJ654921 TAF654318:TAF654921 TKB654318:TKB654921 TTX654318:TTX654921 UDT654318:UDT654921 UNP654318:UNP654921 UXL654318:UXL654921 VHH654318:VHH654921 VRD654318:VRD654921 WAZ654318:WAZ654921 WKV654318:WKV654921 WUR654318:WUR654921 IF719854:IF720457 SB719854:SB720457 ABX719854:ABX720457 ALT719854:ALT720457 AVP719854:AVP720457 BFL719854:BFL720457 BPH719854:BPH720457 BZD719854:BZD720457 CIZ719854:CIZ720457 CSV719854:CSV720457 DCR719854:DCR720457 DMN719854:DMN720457 DWJ719854:DWJ720457 EGF719854:EGF720457 EQB719854:EQB720457 EZX719854:EZX720457 FJT719854:FJT720457 FTP719854:FTP720457 GDL719854:GDL720457 GNH719854:GNH720457 GXD719854:GXD720457 HGZ719854:HGZ720457 HQV719854:HQV720457 IAR719854:IAR720457 IKN719854:IKN720457 IUJ719854:IUJ720457 JEF719854:JEF720457 JOB719854:JOB720457 JXX719854:JXX720457 KHT719854:KHT720457 KRP719854:KRP720457 LBL719854:LBL720457 LLH719854:LLH720457 LVD719854:LVD720457 MEZ719854:MEZ720457 MOV719854:MOV720457 MYR719854:MYR720457 NIN719854:NIN720457 NSJ719854:NSJ720457 OCF719854:OCF720457 OMB719854:OMB720457 OVX719854:OVX720457 PFT719854:PFT720457 PPP719854:PPP720457 PZL719854:PZL720457 QJH719854:QJH720457 QTD719854:QTD720457 RCZ719854:RCZ720457 RMV719854:RMV720457 RWR719854:RWR720457 SGN719854:SGN720457 SQJ719854:SQJ720457 TAF719854:TAF720457 TKB719854:TKB720457 TTX719854:TTX720457 UDT719854:UDT720457 UNP719854:UNP720457 UXL719854:UXL720457 VHH719854:VHH720457 VRD719854:VRD720457 WAZ719854:WAZ720457 WKV719854:WKV720457 WUR719854:WUR720457 IF785390:IF785993 SB785390:SB785993 ABX785390:ABX785993 ALT785390:ALT785993 AVP785390:AVP785993 BFL785390:BFL785993 BPH785390:BPH785993 BZD785390:BZD785993 CIZ785390:CIZ785993 CSV785390:CSV785993 DCR785390:DCR785993 DMN785390:DMN785993 DWJ785390:DWJ785993 EGF785390:EGF785993 EQB785390:EQB785993 EZX785390:EZX785993 FJT785390:FJT785993 FTP785390:FTP785993 GDL785390:GDL785993 GNH785390:GNH785993 GXD785390:GXD785993 HGZ785390:HGZ785993 HQV785390:HQV785993 IAR785390:IAR785993 IKN785390:IKN785993 IUJ785390:IUJ785993 JEF785390:JEF785993 JOB785390:JOB785993 JXX785390:JXX785993 KHT785390:KHT785993 KRP785390:KRP785993 LBL785390:LBL785993 LLH785390:LLH785993 LVD785390:LVD785993 MEZ785390:MEZ785993 MOV785390:MOV785993 MYR785390:MYR785993 NIN785390:NIN785993 NSJ785390:NSJ785993 OCF785390:OCF785993 OMB785390:OMB785993 OVX785390:OVX785993 PFT785390:PFT785993 PPP785390:PPP785993 PZL785390:PZL785993 QJH785390:QJH785993 QTD785390:QTD785993 RCZ785390:RCZ785993 RMV785390:RMV785993 RWR785390:RWR785993 SGN785390:SGN785993 SQJ785390:SQJ785993 TAF785390:TAF785993 TKB785390:TKB785993 TTX785390:TTX785993 UDT785390:UDT785993 UNP785390:UNP785993 UXL785390:UXL785993 VHH785390:VHH785993 VRD785390:VRD785993 WAZ785390:WAZ785993 WKV785390:WKV785993 WUR785390:WUR785993 IF850926:IF851529 SB850926:SB851529 ABX850926:ABX851529 ALT850926:ALT851529 AVP850926:AVP851529 BFL850926:BFL851529 BPH850926:BPH851529 BZD850926:BZD851529 CIZ850926:CIZ851529 CSV850926:CSV851529 DCR850926:DCR851529 DMN850926:DMN851529 DWJ850926:DWJ851529 EGF850926:EGF851529 EQB850926:EQB851529 EZX850926:EZX851529 FJT850926:FJT851529 FTP850926:FTP851529 GDL850926:GDL851529 GNH850926:GNH851529 GXD850926:GXD851529 HGZ850926:HGZ851529 HQV850926:HQV851529 IAR850926:IAR851529 IKN850926:IKN851529 IUJ850926:IUJ851529 JEF850926:JEF851529 JOB850926:JOB851529 JXX850926:JXX851529 KHT850926:KHT851529 KRP850926:KRP851529 LBL850926:LBL851529 LLH850926:LLH851529 LVD850926:LVD851529 MEZ850926:MEZ851529 MOV850926:MOV851529 MYR850926:MYR851529 NIN850926:NIN851529 NSJ850926:NSJ851529 OCF850926:OCF851529 OMB850926:OMB851529 OVX850926:OVX851529 PFT850926:PFT851529 PPP850926:PPP851529 PZL850926:PZL851529 QJH850926:QJH851529 QTD850926:QTD851529 RCZ850926:RCZ851529 RMV850926:RMV851529 RWR850926:RWR851529 SGN850926:SGN851529 SQJ850926:SQJ851529 TAF850926:TAF851529 TKB850926:TKB851529 TTX850926:TTX851529 UDT850926:UDT851529 UNP850926:UNP851529 UXL850926:UXL851529 VHH850926:VHH851529 VRD850926:VRD851529 WAZ850926:WAZ851529 WKV850926:WKV851529 WUR850926:WUR851529 IF916462:IF917065 SB916462:SB917065 ABX916462:ABX917065 ALT916462:ALT917065 AVP916462:AVP917065 BFL916462:BFL917065 BPH916462:BPH917065 BZD916462:BZD917065 CIZ916462:CIZ917065 CSV916462:CSV917065 DCR916462:DCR917065 DMN916462:DMN917065 DWJ916462:DWJ917065 EGF916462:EGF917065 EQB916462:EQB917065 EZX916462:EZX917065 FJT916462:FJT917065 FTP916462:FTP917065 GDL916462:GDL917065 GNH916462:GNH917065 GXD916462:GXD917065 HGZ916462:HGZ917065 HQV916462:HQV917065 IAR916462:IAR917065 IKN916462:IKN917065 IUJ916462:IUJ917065 JEF916462:JEF917065 JOB916462:JOB917065 JXX916462:JXX917065 KHT916462:KHT917065 KRP916462:KRP917065 LBL916462:LBL917065 LLH916462:LLH917065 LVD916462:LVD917065 MEZ916462:MEZ917065 MOV916462:MOV917065 MYR916462:MYR917065 NIN916462:NIN917065 NSJ916462:NSJ917065 OCF916462:OCF917065 OMB916462:OMB917065 OVX916462:OVX917065 PFT916462:PFT917065 PPP916462:PPP917065 PZL916462:PZL917065 QJH916462:QJH917065 QTD916462:QTD917065 RCZ916462:RCZ917065 RMV916462:RMV917065 RWR916462:RWR917065 SGN916462:SGN917065 SQJ916462:SQJ917065 TAF916462:TAF917065 TKB916462:TKB917065 TTX916462:TTX917065 UDT916462:UDT917065 UNP916462:UNP917065 UXL916462:UXL917065 VHH916462:VHH917065 VRD916462:VRD917065 WAZ916462:WAZ917065 WKV916462:WKV917065 WUR916462:WUR917065 IF981998:IF982601 SB981998:SB982601 ABX981998:ABX982601 ALT981998:ALT982601 AVP981998:AVP982601 BFL981998:BFL982601 BPH981998:BPH982601 BZD981998:BZD982601 CIZ981998:CIZ982601 CSV981998:CSV982601 DCR981998:DCR982601 DMN981998:DMN982601 DWJ981998:DWJ982601 EGF981998:EGF982601 EQB981998:EQB982601 EZX981998:EZX982601 FJT981998:FJT982601 FTP981998:FTP982601 GDL981998:GDL982601 GNH981998:GNH982601 GXD981998:GXD982601 HGZ981998:HGZ982601 HQV981998:HQV982601 IAR981998:IAR982601 IKN981998:IKN982601 IUJ981998:IUJ982601 JEF981998:JEF982601 JOB981998:JOB982601 JXX981998:JXX982601 KHT981998:KHT982601 KRP981998:KRP982601 LBL981998:LBL982601 LLH981998:LLH982601 LVD981998:LVD982601 MEZ981998:MEZ982601 MOV981998:MOV982601 MYR981998:MYR982601 NIN981998:NIN982601 NSJ981998:NSJ982601 OCF981998:OCF982601 OMB981998:OMB982601 OVX981998:OVX982601 PFT981998:PFT982601 PPP981998:PPP982601 PZL981998:PZL982601 QJH981998:QJH982601 QTD981998:QTD982601 RCZ981998:RCZ982601 RMV981998:RMV982601 RWR981998:RWR982601 SGN981998:SGN982601 SQJ981998:SQJ982601 TAF981998:TAF982601 TKB981998:TKB982601 TTX981998:TTX982601 UDT981998:UDT982601 UNP981998:UNP982601 UXL981998:UXL982601 VHH981998:VHH982601 VRD981998:VRD982601 WAZ981998:WAZ982601 WKV981998:WKV982601" xr:uid="{00000000-0002-0000-0600-000002000000}">
      <formula1>$T$1:$T$1</formula1>
    </dataValidation>
  </dataValidations>
  <printOptions horizontalCentered="1" verticalCentered="1"/>
  <pageMargins left="0.31496062992125984" right="0.31496062992125984" top="0.78740157480314965" bottom="0.19685039370078741" header="0.15748031496062992" footer="0.15748031496062992"/>
  <pageSetup paperSize="9" scale="81" orientation="landscape" r:id="rId1"/>
  <headerFooter>
    <oddHeader xml:space="preserve">&amp;C&amp;"-,Gras"TABLEAU DE BORD DE LA FORMATION CONTINUE 
&amp;14 3- VAE ET BILAN DE COMPETENCES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75"/>
  <sheetViews>
    <sheetView showGridLines="0" zoomScale="115" zoomScaleNormal="115" workbookViewId="0">
      <pane ySplit="2" topLeftCell="A160" activePane="bottomLeft" state="frozen"/>
      <selection activeCell="A11" sqref="A11"/>
      <selection pane="bottomLeft" activeCell="F16" sqref="F16"/>
    </sheetView>
  </sheetViews>
  <sheetFormatPr baseColWidth="10" defaultColWidth="11.5703125" defaultRowHeight="15" x14ac:dyDescent="0.25"/>
  <cols>
    <col min="1" max="1" width="44" customWidth="1"/>
    <col min="2" max="2" width="7.7109375" customWidth="1"/>
    <col min="3" max="5" width="7.28515625" style="1" customWidth="1"/>
    <col min="6" max="13" width="7.28515625" customWidth="1"/>
    <col min="14" max="14" width="1.28515625" customWidth="1"/>
    <col min="15" max="15" width="8.5703125" customWidth="1"/>
    <col min="16" max="16" width="10.7109375" customWidth="1"/>
    <col min="17" max="17" width="8.5703125" customWidth="1"/>
    <col min="18" max="18" width="10.7109375" customWidth="1"/>
    <col min="19" max="19" width="8.5703125" customWidth="1"/>
    <col min="20" max="20" width="10.7109375" customWidth="1"/>
    <col min="21" max="21" width="1.28515625" customWidth="1"/>
  </cols>
  <sheetData>
    <row r="1" spans="1:20" ht="35.25" customHeight="1" x14ac:dyDescent="0.25">
      <c r="A1" s="4" t="s">
        <v>2</v>
      </c>
      <c r="B1" s="173" t="s">
        <v>3</v>
      </c>
      <c r="C1" s="7" t="s">
        <v>127</v>
      </c>
      <c r="D1" s="7"/>
      <c r="E1" s="12"/>
      <c r="F1" s="9" t="s">
        <v>6</v>
      </c>
      <c r="G1" s="10"/>
      <c r="H1" s="10"/>
      <c r="I1" s="11"/>
      <c r="J1" s="9" t="s">
        <v>128</v>
      </c>
      <c r="K1" s="10"/>
      <c r="L1" s="10"/>
      <c r="M1" s="11"/>
      <c r="N1" s="13"/>
      <c r="O1" s="17" t="s">
        <v>5</v>
      </c>
      <c r="P1" s="15"/>
      <c r="Q1" s="17" t="s">
        <v>10</v>
      </c>
      <c r="R1" s="16"/>
      <c r="S1" s="17"/>
      <c r="T1" s="16"/>
    </row>
    <row r="2" spans="1:20" ht="39" customHeight="1" thickBot="1" x14ac:dyDescent="0.3">
      <c r="A2" s="18" t="s">
        <v>11</v>
      </c>
      <c r="B2" s="174"/>
      <c r="C2" s="8" t="s">
        <v>14</v>
      </c>
      <c r="D2" s="8" t="s">
        <v>16</v>
      </c>
      <c r="E2" s="8" t="s">
        <v>17</v>
      </c>
      <c r="F2" s="20" t="s">
        <v>18</v>
      </c>
      <c r="G2" s="21" t="s">
        <v>19</v>
      </c>
      <c r="H2" s="21" t="s">
        <v>20</v>
      </c>
      <c r="I2" s="21" t="s">
        <v>17</v>
      </c>
      <c r="J2" s="20" t="s">
        <v>18</v>
      </c>
      <c r="K2" s="21" t="s">
        <v>19</v>
      </c>
      <c r="L2" s="21" t="s">
        <v>20</v>
      </c>
      <c r="M2" s="21" t="s">
        <v>17</v>
      </c>
      <c r="N2" s="13"/>
      <c r="O2" s="63" t="s">
        <v>1</v>
      </c>
      <c r="P2" s="43" t="s">
        <v>0</v>
      </c>
      <c r="Q2" s="19" t="s">
        <v>1</v>
      </c>
      <c r="R2" s="25" t="s">
        <v>22</v>
      </c>
      <c r="S2" s="19" t="s">
        <v>1</v>
      </c>
      <c r="T2" s="25" t="s">
        <v>23</v>
      </c>
    </row>
    <row r="3" spans="1:20" s="1" customFormat="1" ht="13.9" customHeight="1" thickTop="1" x14ac:dyDescent="0.25">
      <c r="A3" s="96" t="s">
        <v>129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52"/>
      <c r="O3" s="79" t="str">
        <f t="shared" ref="O3:O231" si="0">IF((C3+D3+E3)=0,"",1-(E3/(C3+D3+E3)))</f>
        <v/>
      </c>
      <c r="P3" s="78" t="str">
        <f>IF(($C3+$D3)=0,"",C3/($C3+$D3))</f>
        <v/>
      </c>
      <c r="Q3" s="79" t="str">
        <f t="shared" ref="Q3:Q231" si="1">IF((F3+G3+H3+I3)=0,"",1-(I3/(F3+G3+H3+I3)))</f>
        <v/>
      </c>
      <c r="R3" s="78" t="str">
        <f t="shared" ref="R3:R223" si="2">IF((F3+G3+H3)=0,"",(F3+G3)/(F3+G3+H3))</f>
        <v/>
      </c>
      <c r="S3" s="79" t="str">
        <f t="shared" ref="S3:S231" si="3">IF((J3+K3+L3+M3)=0,"",1-(M3/(J3+K3+L3+M3)))</f>
        <v/>
      </c>
      <c r="T3" s="80" t="str">
        <f t="shared" ref="T3:T223" si="4">IF((J3+K3+L3)=0,"",(K3+J3)/(J3+K3+L3))</f>
        <v/>
      </c>
    </row>
    <row r="4" spans="1:20" s="1" customFormat="1" ht="13.9" customHeight="1" x14ac:dyDescent="0.25">
      <c r="A4" s="100" t="s">
        <v>130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  <c r="O4" s="103" t="str">
        <f t="shared" si="0"/>
        <v/>
      </c>
      <c r="P4" s="104" t="str">
        <f t="shared" ref="P4:P69" si="5">IF(($C4+$D4)=0,"",C4/($C4+$D4))</f>
        <v/>
      </c>
      <c r="Q4" s="103" t="str">
        <f t="shared" si="1"/>
        <v/>
      </c>
      <c r="R4" s="104" t="str">
        <f t="shared" si="2"/>
        <v/>
      </c>
      <c r="S4" s="103" t="str">
        <f t="shared" si="3"/>
        <v/>
      </c>
      <c r="T4" s="105" t="str">
        <f t="shared" si="4"/>
        <v/>
      </c>
    </row>
    <row r="5" spans="1:20" s="1" customFormat="1" ht="13.9" customHeight="1" thickBot="1" x14ac:dyDescent="0.3">
      <c r="A5" s="47" t="s">
        <v>131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3"/>
      <c r="O5" s="103" t="str">
        <f t="shared" si="0"/>
        <v/>
      </c>
      <c r="P5" s="104" t="str">
        <f t="shared" si="5"/>
        <v/>
      </c>
      <c r="Q5" s="103" t="str">
        <f t="shared" si="1"/>
        <v/>
      </c>
      <c r="R5" s="104" t="str">
        <f t="shared" si="2"/>
        <v/>
      </c>
      <c r="S5" s="103" t="str">
        <f t="shared" si="3"/>
        <v/>
      </c>
      <c r="T5" s="105" t="str">
        <f t="shared" si="4"/>
        <v/>
      </c>
    </row>
    <row r="6" spans="1:20" s="1" customFormat="1" ht="24" customHeight="1" thickTop="1" thickBot="1" x14ac:dyDescent="0.3">
      <c r="A6" s="72" t="s">
        <v>132</v>
      </c>
      <c r="B6" s="87">
        <f>B3+B4+B5</f>
        <v>0</v>
      </c>
      <c r="C6" s="87">
        <f t="shared" ref="C6:I6" si="6">C3+C4+C5</f>
        <v>0</v>
      </c>
      <c r="D6" s="87">
        <f t="shared" si="6"/>
        <v>0</v>
      </c>
      <c r="E6" s="87">
        <f t="shared" si="6"/>
        <v>0</v>
      </c>
      <c r="F6" s="87">
        <f t="shared" si="6"/>
        <v>0</v>
      </c>
      <c r="G6" s="87">
        <f t="shared" si="6"/>
        <v>0</v>
      </c>
      <c r="H6" s="87">
        <f t="shared" si="6"/>
        <v>0</v>
      </c>
      <c r="I6" s="87">
        <f t="shared" si="6"/>
        <v>0</v>
      </c>
      <c r="J6" s="87">
        <f t="shared" ref="J6:M6" si="7">J3+J4</f>
        <v>0</v>
      </c>
      <c r="K6" s="87">
        <f t="shared" si="7"/>
        <v>0</v>
      </c>
      <c r="L6" s="87">
        <f t="shared" si="7"/>
        <v>0</v>
      </c>
      <c r="M6" s="87">
        <f t="shared" si="7"/>
        <v>0</v>
      </c>
      <c r="N6" s="73"/>
      <c r="O6" s="107" t="str">
        <f t="shared" si="0"/>
        <v/>
      </c>
      <c r="P6" s="87" t="str">
        <f t="shared" si="5"/>
        <v/>
      </c>
      <c r="Q6" s="107" t="str">
        <f t="shared" si="1"/>
        <v/>
      </c>
      <c r="R6" s="87" t="str">
        <f t="shared" si="2"/>
        <v/>
      </c>
      <c r="S6" s="107" t="str">
        <f t="shared" si="3"/>
        <v/>
      </c>
      <c r="T6" s="87" t="str">
        <f t="shared" si="4"/>
        <v/>
      </c>
    </row>
    <row r="7" spans="1:20" s="1" customFormat="1" ht="20.100000000000001" customHeight="1" thickTop="1" x14ac:dyDescent="0.25">
      <c r="A7" s="106" t="s">
        <v>133</v>
      </c>
      <c r="B7" s="88">
        <v>18</v>
      </c>
      <c r="C7" s="88"/>
      <c r="D7" s="88"/>
      <c r="E7" s="88"/>
      <c r="F7" s="88">
        <v>15</v>
      </c>
      <c r="G7" s="88">
        <v>2</v>
      </c>
      <c r="H7" s="88"/>
      <c r="I7" s="88">
        <v>1</v>
      </c>
      <c r="J7" s="88"/>
      <c r="K7" s="88"/>
      <c r="L7" s="88"/>
      <c r="M7" s="88"/>
      <c r="N7" s="86"/>
      <c r="O7" s="81" t="str">
        <f t="shared" si="0"/>
        <v/>
      </c>
      <c r="P7" s="82" t="str">
        <f t="shared" si="5"/>
        <v/>
      </c>
      <c r="Q7" s="81">
        <f t="shared" si="1"/>
        <v>0.94444444444444442</v>
      </c>
      <c r="R7" s="82">
        <f t="shared" si="2"/>
        <v>1</v>
      </c>
      <c r="S7" s="81" t="str">
        <f t="shared" si="3"/>
        <v/>
      </c>
      <c r="T7" s="89" t="str">
        <f t="shared" si="4"/>
        <v/>
      </c>
    </row>
    <row r="8" spans="1:20" s="1" customFormat="1" ht="28.5" customHeight="1" x14ac:dyDescent="0.25">
      <c r="A8" s="47" t="s">
        <v>134</v>
      </c>
      <c r="B8" s="94">
        <v>38</v>
      </c>
      <c r="C8" s="94"/>
      <c r="D8" s="94"/>
      <c r="E8" s="94"/>
      <c r="F8" s="94">
        <v>34</v>
      </c>
      <c r="G8" s="94">
        <v>4</v>
      </c>
      <c r="H8" s="94"/>
      <c r="I8" s="94"/>
      <c r="J8" s="94"/>
      <c r="K8" s="94"/>
      <c r="L8" s="94"/>
      <c r="M8" s="94"/>
      <c r="N8" s="3"/>
      <c r="O8" s="37" t="str">
        <f t="shared" si="0"/>
        <v/>
      </c>
      <c r="P8" s="22" t="str">
        <f t="shared" si="5"/>
        <v/>
      </c>
      <c r="Q8" s="37">
        <f t="shared" si="1"/>
        <v>1</v>
      </c>
      <c r="R8" s="22">
        <f t="shared" si="2"/>
        <v>1</v>
      </c>
      <c r="S8" s="37" t="str">
        <f t="shared" si="3"/>
        <v/>
      </c>
      <c r="T8" s="83" t="str">
        <f t="shared" si="4"/>
        <v/>
      </c>
    </row>
    <row r="9" spans="1:20" s="1" customFormat="1" ht="20.100000000000001" customHeight="1" x14ac:dyDescent="0.25">
      <c r="A9" s="47" t="s">
        <v>135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3"/>
      <c r="O9" s="37" t="str">
        <f t="shared" si="0"/>
        <v/>
      </c>
      <c r="P9" s="22" t="str">
        <f t="shared" si="5"/>
        <v/>
      </c>
      <c r="Q9" s="37" t="str">
        <f t="shared" si="1"/>
        <v/>
      </c>
      <c r="R9" s="22" t="str">
        <f t="shared" si="2"/>
        <v/>
      </c>
      <c r="S9" s="37" t="str">
        <f t="shared" si="3"/>
        <v/>
      </c>
      <c r="T9" s="83" t="str">
        <f t="shared" si="4"/>
        <v/>
      </c>
    </row>
    <row r="10" spans="1:20" s="1" customFormat="1" ht="34.5" customHeight="1" x14ac:dyDescent="0.25">
      <c r="A10" s="47" t="s">
        <v>136</v>
      </c>
      <c r="B10" s="94">
        <v>8</v>
      </c>
      <c r="C10" s="94"/>
      <c r="D10" s="94"/>
      <c r="E10" s="94"/>
      <c r="F10" s="94">
        <v>7</v>
      </c>
      <c r="G10" s="94">
        <v>1</v>
      </c>
      <c r="H10" s="94"/>
      <c r="I10" s="94"/>
      <c r="J10" s="94"/>
      <c r="K10" s="94"/>
      <c r="L10" s="94"/>
      <c r="M10" s="94"/>
      <c r="N10" s="3"/>
      <c r="O10" s="37" t="str">
        <f t="shared" si="0"/>
        <v/>
      </c>
      <c r="P10" s="22" t="str">
        <f t="shared" si="5"/>
        <v/>
      </c>
      <c r="Q10" s="37">
        <f t="shared" si="1"/>
        <v>1</v>
      </c>
      <c r="R10" s="22">
        <f t="shared" si="2"/>
        <v>1</v>
      </c>
      <c r="S10" s="37" t="str">
        <f t="shared" si="3"/>
        <v/>
      </c>
      <c r="T10" s="83" t="str">
        <f t="shared" si="4"/>
        <v/>
      </c>
    </row>
    <row r="11" spans="1:20" s="1" customFormat="1" ht="20.100000000000001" customHeight="1" x14ac:dyDescent="0.25">
      <c r="A11" s="155" t="s">
        <v>137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3"/>
      <c r="O11" s="37" t="str">
        <f t="shared" si="0"/>
        <v/>
      </c>
      <c r="P11" s="22" t="str">
        <f t="shared" si="5"/>
        <v/>
      </c>
      <c r="Q11" s="37" t="str">
        <f t="shared" si="1"/>
        <v/>
      </c>
      <c r="R11" s="22" t="str">
        <f t="shared" si="2"/>
        <v/>
      </c>
      <c r="S11" s="37" t="str">
        <f t="shared" si="3"/>
        <v/>
      </c>
      <c r="T11" s="83" t="str">
        <f t="shared" si="4"/>
        <v/>
      </c>
    </row>
    <row r="12" spans="1:20" s="1" customFormat="1" ht="20.100000000000001" customHeight="1" x14ac:dyDescent="0.25">
      <c r="A12" s="47" t="s">
        <v>138</v>
      </c>
      <c r="B12" s="94">
        <v>25</v>
      </c>
      <c r="C12" s="94"/>
      <c r="D12" s="94"/>
      <c r="E12" s="94"/>
      <c r="F12" s="94">
        <v>20</v>
      </c>
      <c r="G12" s="94">
        <v>4</v>
      </c>
      <c r="H12" s="94"/>
      <c r="I12" s="94">
        <v>1</v>
      </c>
      <c r="J12" s="94"/>
      <c r="K12" s="94"/>
      <c r="L12" s="94"/>
      <c r="M12" s="94"/>
      <c r="N12" s="3"/>
      <c r="O12" s="37" t="str">
        <f t="shared" si="0"/>
        <v/>
      </c>
      <c r="P12" s="22" t="str">
        <f t="shared" si="5"/>
        <v/>
      </c>
      <c r="Q12" s="37">
        <f t="shared" si="1"/>
        <v>0.96</v>
      </c>
      <c r="R12" s="22">
        <f t="shared" si="2"/>
        <v>1</v>
      </c>
      <c r="S12" s="37" t="str">
        <f t="shared" si="3"/>
        <v/>
      </c>
      <c r="T12" s="83" t="str">
        <f t="shared" si="4"/>
        <v/>
      </c>
    </row>
    <row r="13" spans="1:20" s="1" customFormat="1" ht="31.5" customHeight="1" x14ac:dyDescent="0.25">
      <c r="A13" s="155" t="s">
        <v>139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3"/>
      <c r="O13" s="37" t="str">
        <f t="shared" si="0"/>
        <v/>
      </c>
      <c r="P13" s="22" t="str">
        <f t="shared" si="5"/>
        <v/>
      </c>
      <c r="Q13" s="37" t="str">
        <f t="shared" si="1"/>
        <v/>
      </c>
      <c r="R13" s="22" t="str">
        <f t="shared" si="2"/>
        <v/>
      </c>
      <c r="S13" s="37" t="str">
        <f t="shared" si="3"/>
        <v/>
      </c>
      <c r="T13" s="83" t="str">
        <f t="shared" si="4"/>
        <v/>
      </c>
    </row>
    <row r="14" spans="1:20" s="1" customFormat="1" ht="20.100000000000001" customHeight="1" x14ac:dyDescent="0.25">
      <c r="A14" s="47" t="s">
        <v>140</v>
      </c>
      <c r="B14" s="94">
        <v>12</v>
      </c>
      <c r="C14" s="94"/>
      <c r="D14" s="94"/>
      <c r="E14" s="94"/>
      <c r="F14" s="94">
        <v>11</v>
      </c>
      <c r="G14" s="94">
        <v>1</v>
      </c>
      <c r="H14" s="94"/>
      <c r="I14" s="94"/>
      <c r="J14" s="94"/>
      <c r="K14" s="94"/>
      <c r="L14" s="94"/>
      <c r="M14" s="94"/>
      <c r="N14" s="3"/>
      <c r="O14" s="37" t="str">
        <f t="shared" si="0"/>
        <v/>
      </c>
      <c r="P14" s="22" t="str">
        <f t="shared" si="5"/>
        <v/>
      </c>
      <c r="Q14" s="37">
        <f t="shared" si="1"/>
        <v>1</v>
      </c>
      <c r="R14" s="22">
        <f t="shared" si="2"/>
        <v>1</v>
      </c>
      <c r="S14" s="37" t="str">
        <f t="shared" si="3"/>
        <v/>
      </c>
      <c r="T14" s="83" t="str">
        <f t="shared" si="4"/>
        <v/>
      </c>
    </row>
    <row r="15" spans="1:20" s="1" customFormat="1" ht="20.100000000000001" customHeight="1" x14ac:dyDescent="0.25">
      <c r="A15" s="155" t="s">
        <v>141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3"/>
      <c r="O15" s="37" t="str">
        <f t="shared" si="0"/>
        <v/>
      </c>
      <c r="P15" s="22" t="str">
        <f t="shared" si="5"/>
        <v/>
      </c>
      <c r="Q15" s="37" t="str">
        <f t="shared" si="1"/>
        <v/>
      </c>
      <c r="R15" s="22" t="str">
        <f t="shared" si="2"/>
        <v/>
      </c>
      <c r="S15" s="37" t="str">
        <f t="shared" si="3"/>
        <v/>
      </c>
      <c r="T15" s="83" t="str">
        <f t="shared" si="4"/>
        <v/>
      </c>
    </row>
    <row r="16" spans="1:20" s="1" customFormat="1" ht="24.75" customHeight="1" x14ac:dyDescent="0.25">
      <c r="A16" s="155" t="s">
        <v>142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3"/>
      <c r="O16" s="37" t="str">
        <f t="shared" si="0"/>
        <v/>
      </c>
      <c r="P16" s="22" t="str">
        <f t="shared" si="5"/>
        <v/>
      </c>
      <c r="Q16" s="37" t="str">
        <f t="shared" si="1"/>
        <v/>
      </c>
      <c r="R16" s="22" t="str">
        <f t="shared" si="2"/>
        <v/>
      </c>
      <c r="S16" s="37" t="str">
        <f t="shared" si="3"/>
        <v/>
      </c>
      <c r="T16" s="83" t="str">
        <f t="shared" si="4"/>
        <v/>
      </c>
    </row>
    <row r="17" spans="1:20" s="1" customFormat="1" ht="27" customHeight="1" x14ac:dyDescent="0.25">
      <c r="A17" s="155" t="s">
        <v>143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3"/>
      <c r="O17" s="37" t="str">
        <f t="shared" si="0"/>
        <v/>
      </c>
      <c r="P17" s="22" t="str">
        <f t="shared" si="5"/>
        <v/>
      </c>
      <c r="Q17" s="37" t="str">
        <f t="shared" si="1"/>
        <v/>
      </c>
      <c r="R17" s="22" t="str">
        <f t="shared" si="2"/>
        <v/>
      </c>
      <c r="S17" s="37" t="str">
        <f t="shared" si="3"/>
        <v/>
      </c>
      <c r="T17" s="83" t="str">
        <f t="shared" si="4"/>
        <v/>
      </c>
    </row>
    <row r="18" spans="1:20" s="1" customFormat="1" ht="20.100000000000001" customHeight="1" x14ac:dyDescent="0.25">
      <c r="A18" s="155" t="s">
        <v>144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3"/>
      <c r="O18" s="37" t="str">
        <f t="shared" si="0"/>
        <v/>
      </c>
      <c r="P18" s="22" t="str">
        <f t="shared" si="5"/>
        <v/>
      </c>
      <c r="Q18" s="37" t="str">
        <f t="shared" si="1"/>
        <v/>
      </c>
      <c r="R18" s="22" t="str">
        <f t="shared" si="2"/>
        <v/>
      </c>
      <c r="S18" s="37" t="str">
        <f t="shared" si="3"/>
        <v/>
      </c>
      <c r="T18" s="83" t="str">
        <f t="shared" si="4"/>
        <v/>
      </c>
    </row>
    <row r="19" spans="1:20" s="1" customFormat="1" ht="20.100000000000001" customHeight="1" x14ac:dyDescent="0.25">
      <c r="A19" s="47" t="s">
        <v>145</v>
      </c>
      <c r="B19" s="94">
        <v>40</v>
      </c>
      <c r="C19" s="94"/>
      <c r="D19" s="94"/>
      <c r="E19" s="94"/>
      <c r="F19" s="94">
        <v>33</v>
      </c>
      <c r="G19" s="94">
        <v>5</v>
      </c>
      <c r="H19" s="94"/>
      <c r="I19" s="94">
        <v>2</v>
      </c>
      <c r="J19" s="94"/>
      <c r="K19" s="94"/>
      <c r="L19" s="94"/>
      <c r="M19" s="94"/>
      <c r="N19" s="3"/>
      <c r="O19" s="37" t="str">
        <f t="shared" si="0"/>
        <v/>
      </c>
      <c r="P19" s="22" t="str">
        <f t="shared" si="5"/>
        <v/>
      </c>
      <c r="Q19" s="37">
        <f t="shared" si="1"/>
        <v>0.95</v>
      </c>
      <c r="R19" s="22">
        <f t="shared" si="2"/>
        <v>1</v>
      </c>
      <c r="S19" s="37" t="str">
        <f t="shared" si="3"/>
        <v/>
      </c>
      <c r="T19" s="83" t="str">
        <f t="shared" si="4"/>
        <v/>
      </c>
    </row>
    <row r="20" spans="1:20" s="1" customFormat="1" ht="20.100000000000001" customHeight="1" x14ac:dyDescent="0.25">
      <c r="A20" s="155" t="s">
        <v>146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3"/>
      <c r="O20" s="37" t="str">
        <f t="shared" si="0"/>
        <v/>
      </c>
      <c r="P20" s="22" t="str">
        <f t="shared" si="5"/>
        <v/>
      </c>
      <c r="Q20" s="37" t="str">
        <f t="shared" si="1"/>
        <v/>
      </c>
      <c r="R20" s="22" t="str">
        <f t="shared" si="2"/>
        <v/>
      </c>
      <c r="S20" s="37" t="str">
        <f t="shared" si="3"/>
        <v/>
      </c>
      <c r="T20" s="83" t="str">
        <f t="shared" si="4"/>
        <v/>
      </c>
    </row>
    <row r="21" spans="1:20" s="1" customFormat="1" ht="20.100000000000001" customHeight="1" x14ac:dyDescent="0.25">
      <c r="A21" s="47" t="s">
        <v>147</v>
      </c>
      <c r="B21" s="110">
        <v>9</v>
      </c>
      <c r="C21" s="110"/>
      <c r="D21" s="110"/>
      <c r="E21" s="110"/>
      <c r="F21" s="110"/>
      <c r="G21" s="110"/>
      <c r="H21" s="110"/>
      <c r="I21" s="110">
        <v>9</v>
      </c>
      <c r="J21" s="110"/>
      <c r="K21" s="110"/>
      <c r="L21" s="110"/>
      <c r="M21" s="110"/>
      <c r="N21" s="102"/>
      <c r="O21" s="103" t="str">
        <f t="shared" si="0"/>
        <v/>
      </c>
      <c r="P21" s="104" t="str">
        <f t="shared" si="5"/>
        <v/>
      </c>
      <c r="Q21" s="103">
        <f t="shared" si="1"/>
        <v>0</v>
      </c>
      <c r="R21" s="104" t="str">
        <f t="shared" si="2"/>
        <v/>
      </c>
      <c r="S21" s="103" t="str">
        <f t="shared" si="3"/>
        <v/>
      </c>
      <c r="T21" s="105" t="str">
        <f t="shared" si="4"/>
        <v/>
      </c>
    </row>
    <row r="22" spans="1:20" s="1" customFormat="1" ht="20.100000000000001" customHeight="1" thickBot="1" x14ac:dyDescent="0.3">
      <c r="A22" s="47" t="s">
        <v>148</v>
      </c>
      <c r="B22" s="94">
        <v>13</v>
      </c>
      <c r="C22" s="94"/>
      <c r="D22" s="94"/>
      <c r="E22" s="94"/>
      <c r="F22" s="94">
        <v>12</v>
      </c>
      <c r="G22" s="94">
        <v>1</v>
      </c>
      <c r="H22" s="94"/>
      <c r="I22" s="94"/>
      <c r="J22" s="94"/>
      <c r="K22" s="94"/>
      <c r="L22" s="94"/>
      <c r="M22" s="94"/>
      <c r="N22" s="3"/>
      <c r="O22" s="37"/>
      <c r="P22" s="22"/>
      <c r="Q22" s="37"/>
      <c r="R22" s="22"/>
      <c r="S22" s="37"/>
      <c r="T22" s="83"/>
    </row>
    <row r="23" spans="1:20" s="1" customFormat="1" ht="13.9" customHeight="1" thickTop="1" thickBot="1" x14ac:dyDescent="0.3">
      <c r="A23" s="121" t="s">
        <v>149</v>
      </c>
      <c r="B23" s="122">
        <f>SUM(B7:B22)</f>
        <v>163</v>
      </c>
      <c r="C23" s="122">
        <f t="shared" ref="C23:M23" si="8">SUM(C7:C22)</f>
        <v>0</v>
      </c>
      <c r="D23" s="122">
        <f t="shared" si="8"/>
        <v>0</v>
      </c>
      <c r="E23" s="122">
        <f t="shared" si="8"/>
        <v>0</v>
      </c>
      <c r="F23" s="122">
        <f t="shared" si="8"/>
        <v>132</v>
      </c>
      <c r="G23" s="122">
        <f t="shared" si="8"/>
        <v>18</v>
      </c>
      <c r="H23" s="122">
        <f t="shared" si="8"/>
        <v>0</v>
      </c>
      <c r="I23" s="122">
        <f t="shared" si="8"/>
        <v>13</v>
      </c>
      <c r="J23" s="122">
        <f t="shared" si="8"/>
        <v>0</v>
      </c>
      <c r="K23" s="122">
        <f t="shared" si="8"/>
        <v>0</v>
      </c>
      <c r="L23" s="122">
        <f t="shared" si="8"/>
        <v>0</v>
      </c>
      <c r="M23" s="122">
        <f t="shared" si="8"/>
        <v>0</v>
      </c>
      <c r="N23" s="111"/>
      <c r="O23" s="107" t="str">
        <f t="shared" si="0"/>
        <v/>
      </c>
      <c r="P23" s="123" t="str">
        <f t="shared" si="5"/>
        <v/>
      </c>
      <c r="Q23" s="107">
        <f t="shared" si="1"/>
        <v>0.92024539877300615</v>
      </c>
      <c r="R23" s="123">
        <f t="shared" si="2"/>
        <v>1</v>
      </c>
      <c r="S23" s="107" t="str">
        <f t="shared" si="3"/>
        <v/>
      </c>
      <c r="T23" s="124" t="str">
        <f t="shared" si="4"/>
        <v/>
      </c>
    </row>
    <row r="24" spans="1:20" s="1" customFormat="1" ht="24" customHeight="1" thickTop="1" x14ac:dyDescent="0.25">
      <c r="A24" s="106" t="s">
        <v>150</v>
      </c>
      <c r="B24" s="88">
        <v>23</v>
      </c>
      <c r="C24" s="88"/>
      <c r="D24" s="88"/>
      <c r="E24" s="88"/>
      <c r="F24" s="88">
        <v>21</v>
      </c>
      <c r="G24" s="88">
        <v>2</v>
      </c>
      <c r="H24" s="88"/>
      <c r="I24" s="88"/>
      <c r="J24" s="88"/>
      <c r="K24" s="88"/>
      <c r="L24" s="88"/>
      <c r="M24" s="88"/>
      <c r="N24" s="86"/>
      <c r="O24" s="81" t="str">
        <f t="shared" si="0"/>
        <v/>
      </c>
      <c r="P24" s="82" t="str">
        <f t="shared" si="5"/>
        <v/>
      </c>
      <c r="Q24" s="81">
        <f t="shared" si="1"/>
        <v>1</v>
      </c>
      <c r="R24" s="82">
        <f t="shared" si="2"/>
        <v>1</v>
      </c>
      <c r="S24" s="81" t="str">
        <f t="shared" si="3"/>
        <v/>
      </c>
      <c r="T24" s="89" t="str">
        <f t="shared" si="4"/>
        <v/>
      </c>
    </row>
    <row r="25" spans="1:20" s="1" customFormat="1" ht="24" customHeight="1" x14ac:dyDescent="0.25">
      <c r="A25" s="47" t="s">
        <v>151</v>
      </c>
      <c r="B25" s="94">
        <v>18</v>
      </c>
      <c r="C25" s="94"/>
      <c r="D25" s="94"/>
      <c r="E25" s="94"/>
      <c r="F25" s="94">
        <v>8</v>
      </c>
      <c r="G25" s="94"/>
      <c r="H25" s="94">
        <v>1</v>
      </c>
      <c r="I25" s="94">
        <v>9</v>
      </c>
      <c r="J25" s="94"/>
      <c r="K25" s="94"/>
      <c r="L25" s="94"/>
      <c r="M25" s="94"/>
      <c r="N25" s="3"/>
      <c r="O25" s="37" t="str">
        <f t="shared" si="0"/>
        <v/>
      </c>
      <c r="P25" s="22" t="str">
        <f t="shared" si="5"/>
        <v/>
      </c>
      <c r="Q25" s="37">
        <f t="shared" si="1"/>
        <v>0.5</v>
      </c>
      <c r="R25" s="22">
        <f t="shared" si="2"/>
        <v>0.88888888888888884</v>
      </c>
      <c r="S25" s="37" t="str">
        <f t="shared" si="3"/>
        <v/>
      </c>
      <c r="T25" s="83" t="str">
        <f t="shared" si="4"/>
        <v/>
      </c>
    </row>
    <row r="26" spans="1:20" s="1" customFormat="1" ht="24" customHeight="1" x14ac:dyDescent="0.25">
      <c r="A26" s="47" t="s">
        <v>152</v>
      </c>
      <c r="B26" s="94">
        <v>13</v>
      </c>
      <c r="C26" s="94"/>
      <c r="D26" s="94"/>
      <c r="E26" s="94"/>
      <c r="F26" s="94">
        <v>6</v>
      </c>
      <c r="G26" s="94">
        <v>6</v>
      </c>
      <c r="H26" s="94">
        <v>1</v>
      </c>
      <c r="I26" s="94"/>
      <c r="J26" s="94"/>
      <c r="K26" s="94"/>
      <c r="L26" s="94"/>
      <c r="M26" s="94"/>
      <c r="N26" s="3"/>
      <c r="O26" s="37" t="str">
        <f t="shared" si="0"/>
        <v/>
      </c>
      <c r="P26" s="22" t="str">
        <f t="shared" si="5"/>
        <v/>
      </c>
      <c r="Q26" s="37">
        <f t="shared" si="1"/>
        <v>1</v>
      </c>
      <c r="R26" s="22">
        <f t="shared" si="2"/>
        <v>0.92307692307692313</v>
      </c>
      <c r="S26" s="37" t="str">
        <f t="shared" si="3"/>
        <v/>
      </c>
      <c r="T26" s="83" t="str">
        <f t="shared" si="4"/>
        <v/>
      </c>
    </row>
    <row r="27" spans="1:20" s="1" customFormat="1" ht="24" customHeight="1" x14ac:dyDescent="0.25">
      <c r="A27" s="47" t="s">
        <v>153</v>
      </c>
      <c r="B27" s="94">
        <v>7</v>
      </c>
      <c r="C27" s="94"/>
      <c r="D27" s="94"/>
      <c r="E27" s="94"/>
      <c r="F27" s="94">
        <v>3</v>
      </c>
      <c r="G27" s="94">
        <v>3</v>
      </c>
      <c r="H27" s="94">
        <v>1</v>
      </c>
      <c r="I27" s="94"/>
      <c r="J27" s="94"/>
      <c r="K27" s="94"/>
      <c r="L27" s="94"/>
      <c r="M27" s="94"/>
      <c r="N27" s="3"/>
      <c r="O27" s="37" t="str">
        <f t="shared" si="0"/>
        <v/>
      </c>
      <c r="P27" s="22" t="str">
        <f t="shared" si="5"/>
        <v/>
      </c>
      <c r="Q27" s="37">
        <f t="shared" si="1"/>
        <v>1</v>
      </c>
      <c r="R27" s="22">
        <f t="shared" si="2"/>
        <v>0.8571428571428571</v>
      </c>
      <c r="S27" s="37" t="str">
        <f t="shared" si="3"/>
        <v/>
      </c>
      <c r="T27" s="83" t="str">
        <f t="shared" si="4"/>
        <v/>
      </c>
    </row>
    <row r="28" spans="1:20" s="1" customFormat="1" ht="24" customHeight="1" x14ac:dyDescent="0.25">
      <c r="A28" s="47" t="s">
        <v>154</v>
      </c>
      <c r="B28" s="94">
        <v>28</v>
      </c>
      <c r="C28" s="94"/>
      <c r="D28" s="94"/>
      <c r="E28" s="94"/>
      <c r="F28" s="94">
        <v>24</v>
      </c>
      <c r="G28" s="94">
        <v>2</v>
      </c>
      <c r="H28" s="94"/>
      <c r="I28" s="94">
        <v>2</v>
      </c>
      <c r="J28" s="94"/>
      <c r="K28" s="94"/>
      <c r="L28" s="94"/>
      <c r="M28" s="94"/>
      <c r="N28" s="3"/>
      <c r="O28" s="37" t="str">
        <f t="shared" si="0"/>
        <v/>
      </c>
      <c r="P28" s="22" t="str">
        <f t="shared" si="5"/>
        <v/>
      </c>
      <c r="Q28" s="37">
        <f t="shared" si="1"/>
        <v>0.9285714285714286</v>
      </c>
      <c r="R28" s="22">
        <f t="shared" si="2"/>
        <v>1</v>
      </c>
      <c r="S28" s="37" t="str">
        <f t="shared" si="3"/>
        <v/>
      </c>
      <c r="T28" s="83" t="str">
        <f t="shared" si="4"/>
        <v/>
      </c>
    </row>
    <row r="29" spans="1:20" s="1" customFormat="1" ht="24" customHeight="1" x14ac:dyDescent="0.25">
      <c r="A29" s="47" t="s">
        <v>155</v>
      </c>
      <c r="B29" s="94">
        <v>22</v>
      </c>
      <c r="C29" s="94"/>
      <c r="D29" s="94"/>
      <c r="E29" s="94"/>
      <c r="F29" s="94">
        <v>16</v>
      </c>
      <c r="G29" s="94">
        <v>4</v>
      </c>
      <c r="H29" s="94">
        <v>1</v>
      </c>
      <c r="I29" s="94">
        <v>1</v>
      </c>
      <c r="J29" s="94"/>
      <c r="K29" s="94"/>
      <c r="L29" s="94"/>
      <c r="M29" s="94"/>
      <c r="N29" s="3"/>
      <c r="O29" s="37" t="str">
        <f t="shared" si="0"/>
        <v/>
      </c>
      <c r="P29" s="22" t="str">
        <f t="shared" si="5"/>
        <v/>
      </c>
      <c r="Q29" s="37">
        <f t="shared" si="1"/>
        <v>0.95454545454545459</v>
      </c>
      <c r="R29" s="22">
        <f t="shared" si="2"/>
        <v>0.95238095238095233</v>
      </c>
      <c r="S29" s="37" t="str">
        <f t="shared" si="3"/>
        <v/>
      </c>
      <c r="T29" s="83" t="str">
        <f t="shared" si="4"/>
        <v/>
      </c>
    </row>
    <row r="30" spans="1:20" s="1" customFormat="1" ht="24" customHeight="1" x14ac:dyDescent="0.25">
      <c r="A30" s="47" t="s">
        <v>156</v>
      </c>
      <c r="B30" s="94">
        <v>16</v>
      </c>
      <c r="C30" s="94"/>
      <c r="D30" s="94"/>
      <c r="E30" s="94"/>
      <c r="F30" s="94">
        <v>8</v>
      </c>
      <c r="G30" s="94">
        <v>8</v>
      </c>
      <c r="H30" s="94"/>
      <c r="I30" s="94"/>
      <c r="J30" s="94"/>
      <c r="K30" s="94"/>
      <c r="L30" s="94"/>
      <c r="M30" s="94"/>
      <c r="N30" s="3"/>
      <c r="O30" s="37" t="str">
        <f t="shared" si="0"/>
        <v/>
      </c>
      <c r="P30" s="22" t="str">
        <f t="shared" si="5"/>
        <v/>
      </c>
      <c r="Q30" s="37">
        <f t="shared" si="1"/>
        <v>1</v>
      </c>
      <c r="R30" s="22">
        <f t="shared" si="2"/>
        <v>1</v>
      </c>
      <c r="S30" s="37" t="str">
        <f t="shared" si="3"/>
        <v/>
      </c>
      <c r="T30" s="83" t="str">
        <f t="shared" si="4"/>
        <v/>
      </c>
    </row>
    <row r="31" spans="1:20" s="1" customFormat="1" ht="24" customHeight="1" x14ac:dyDescent="0.25">
      <c r="A31" s="47" t="s">
        <v>157</v>
      </c>
      <c r="B31" s="94">
        <v>11</v>
      </c>
      <c r="C31" s="94"/>
      <c r="D31" s="94"/>
      <c r="E31" s="94"/>
      <c r="F31" s="94">
        <v>7</v>
      </c>
      <c r="G31" s="94">
        <v>1</v>
      </c>
      <c r="H31" s="94">
        <v>3</v>
      </c>
      <c r="I31" s="94"/>
      <c r="J31" s="94"/>
      <c r="K31" s="94"/>
      <c r="L31" s="94"/>
      <c r="M31" s="94"/>
      <c r="N31" s="3"/>
      <c r="O31" s="37" t="str">
        <f t="shared" si="0"/>
        <v/>
      </c>
      <c r="P31" s="22" t="str">
        <f t="shared" si="5"/>
        <v/>
      </c>
      <c r="Q31" s="37">
        <f t="shared" si="1"/>
        <v>1</v>
      </c>
      <c r="R31" s="22">
        <f t="shared" si="2"/>
        <v>0.72727272727272729</v>
      </c>
      <c r="S31" s="37" t="str">
        <f t="shared" si="3"/>
        <v/>
      </c>
      <c r="T31" s="83" t="str">
        <f t="shared" si="4"/>
        <v/>
      </c>
    </row>
    <row r="32" spans="1:20" s="1" customFormat="1" ht="24" customHeight="1" x14ac:dyDescent="0.25">
      <c r="A32" s="155" t="s">
        <v>158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3"/>
      <c r="O32" s="37" t="str">
        <f t="shared" si="0"/>
        <v/>
      </c>
      <c r="P32" s="22" t="str">
        <f t="shared" si="5"/>
        <v/>
      </c>
      <c r="Q32" s="37" t="str">
        <f t="shared" si="1"/>
        <v/>
      </c>
      <c r="R32" s="22" t="str">
        <f t="shared" si="2"/>
        <v/>
      </c>
      <c r="S32" s="37" t="str">
        <f t="shared" si="3"/>
        <v/>
      </c>
      <c r="T32" s="83" t="str">
        <f t="shared" si="4"/>
        <v/>
      </c>
    </row>
    <row r="33" spans="1:20" s="1" customFormat="1" ht="24" customHeight="1" x14ac:dyDescent="0.25">
      <c r="A33" s="155" t="s">
        <v>159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3"/>
      <c r="O33" s="37" t="str">
        <f t="shared" si="0"/>
        <v/>
      </c>
      <c r="P33" s="22" t="str">
        <f t="shared" si="5"/>
        <v/>
      </c>
      <c r="Q33" s="37" t="str">
        <f t="shared" si="1"/>
        <v/>
      </c>
      <c r="R33" s="22" t="str">
        <f t="shared" si="2"/>
        <v/>
      </c>
      <c r="S33" s="37" t="str">
        <f t="shared" si="3"/>
        <v/>
      </c>
      <c r="T33" s="83" t="str">
        <f t="shared" si="4"/>
        <v/>
      </c>
    </row>
    <row r="34" spans="1:20" s="1" customFormat="1" ht="24" customHeight="1" x14ac:dyDescent="0.25">
      <c r="A34" s="155" t="s">
        <v>160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3"/>
      <c r="O34" s="37" t="str">
        <f t="shared" si="0"/>
        <v/>
      </c>
      <c r="P34" s="22" t="str">
        <f t="shared" si="5"/>
        <v/>
      </c>
      <c r="Q34" s="37" t="str">
        <f t="shared" si="1"/>
        <v/>
      </c>
      <c r="R34" s="22" t="str">
        <f t="shared" si="2"/>
        <v/>
      </c>
      <c r="S34" s="37" t="str">
        <f t="shared" si="3"/>
        <v/>
      </c>
      <c r="T34" s="83" t="str">
        <f t="shared" si="4"/>
        <v/>
      </c>
    </row>
    <row r="35" spans="1:20" s="1" customFormat="1" ht="24" customHeight="1" x14ac:dyDescent="0.25">
      <c r="A35" s="47" t="s">
        <v>161</v>
      </c>
      <c r="B35" s="94">
        <v>24</v>
      </c>
      <c r="C35" s="94"/>
      <c r="D35" s="94"/>
      <c r="E35" s="94"/>
      <c r="F35" s="94">
        <v>13</v>
      </c>
      <c r="G35" s="94"/>
      <c r="H35" s="94">
        <v>1</v>
      </c>
      <c r="I35" s="94">
        <v>10</v>
      </c>
      <c r="J35" s="94"/>
      <c r="K35" s="94"/>
      <c r="L35" s="94"/>
      <c r="M35" s="94"/>
      <c r="N35" s="3"/>
      <c r="O35" s="37" t="str">
        <f t="shared" si="0"/>
        <v/>
      </c>
      <c r="P35" s="22" t="str">
        <f t="shared" si="5"/>
        <v/>
      </c>
      <c r="Q35" s="37">
        <f t="shared" si="1"/>
        <v>0.58333333333333326</v>
      </c>
      <c r="R35" s="22">
        <f t="shared" si="2"/>
        <v>0.9285714285714286</v>
      </c>
      <c r="S35" s="37" t="str">
        <f t="shared" si="3"/>
        <v/>
      </c>
      <c r="T35" s="83" t="str">
        <f t="shared" si="4"/>
        <v/>
      </c>
    </row>
    <row r="36" spans="1:20" s="1" customFormat="1" ht="24" customHeight="1" x14ac:dyDescent="0.25">
      <c r="A36" s="155" t="s">
        <v>162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3"/>
      <c r="O36" s="37" t="str">
        <f t="shared" si="0"/>
        <v/>
      </c>
      <c r="P36" s="22" t="str">
        <f t="shared" si="5"/>
        <v/>
      </c>
      <c r="Q36" s="37" t="str">
        <f t="shared" si="1"/>
        <v/>
      </c>
      <c r="R36" s="22" t="str">
        <f t="shared" si="2"/>
        <v/>
      </c>
      <c r="S36" s="37" t="str">
        <f t="shared" si="3"/>
        <v/>
      </c>
      <c r="T36" s="83" t="str">
        <f t="shared" si="4"/>
        <v/>
      </c>
    </row>
    <row r="37" spans="1:20" s="1" customFormat="1" ht="24" customHeight="1" x14ac:dyDescent="0.25">
      <c r="A37" s="155" t="s">
        <v>163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3"/>
      <c r="O37" s="37" t="str">
        <f t="shared" si="0"/>
        <v/>
      </c>
      <c r="P37" s="22" t="str">
        <f t="shared" si="5"/>
        <v/>
      </c>
      <c r="Q37" s="37" t="str">
        <f t="shared" si="1"/>
        <v/>
      </c>
      <c r="R37" s="22" t="str">
        <f t="shared" si="2"/>
        <v/>
      </c>
      <c r="S37" s="37" t="str">
        <f t="shared" si="3"/>
        <v/>
      </c>
      <c r="T37" s="83" t="str">
        <f t="shared" si="4"/>
        <v/>
      </c>
    </row>
    <row r="38" spans="1:20" s="1" customFormat="1" ht="24" customHeight="1" x14ac:dyDescent="0.25">
      <c r="A38" s="155" t="s">
        <v>164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3"/>
      <c r="O38" s="37" t="str">
        <f t="shared" si="0"/>
        <v/>
      </c>
      <c r="P38" s="22" t="str">
        <f t="shared" si="5"/>
        <v/>
      </c>
      <c r="Q38" s="37" t="str">
        <f t="shared" si="1"/>
        <v/>
      </c>
      <c r="R38" s="22" t="str">
        <f t="shared" si="2"/>
        <v/>
      </c>
      <c r="S38" s="37" t="str">
        <f t="shared" si="3"/>
        <v/>
      </c>
      <c r="T38" s="83" t="str">
        <f t="shared" si="4"/>
        <v/>
      </c>
    </row>
    <row r="39" spans="1:20" s="1" customFormat="1" ht="24" customHeight="1" x14ac:dyDescent="0.25">
      <c r="A39" s="47" t="s">
        <v>165</v>
      </c>
      <c r="B39" s="94">
        <v>8</v>
      </c>
      <c r="C39" s="94"/>
      <c r="D39" s="94"/>
      <c r="E39" s="94"/>
      <c r="F39" s="94">
        <v>7</v>
      </c>
      <c r="G39" s="94">
        <v>1</v>
      </c>
      <c r="H39" s="94"/>
      <c r="I39" s="94"/>
      <c r="J39" s="94"/>
      <c r="K39" s="94"/>
      <c r="L39" s="94"/>
      <c r="M39" s="94"/>
      <c r="N39" s="3"/>
      <c r="O39" s="37" t="str">
        <f t="shared" si="0"/>
        <v/>
      </c>
      <c r="P39" s="22" t="str">
        <f t="shared" si="5"/>
        <v/>
      </c>
      <c r="Q39" s="37">
        <f t="shared" si="1"/>
        <v>1</v>
      </c>
      <c r="R39" s="22">
        <f t="shared" si="2"/>
        <v>1</v>
      </c>
      <c r="S39" s="37" t="str">
        <f t="shared" si="3"/>
        <v/>
      </c>
      <c r="T39" s="83" t="str">
        <f t="shared" si="4"/>
        <v/>
      </c>
    </row>
    <row r="40" spans="1:20" s="1" customFormat="1" ht="24" customHeight="1" x14ac:dyDescent="0.25">
      <c r="A40" s="155" t="s">
        <v>166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3"/>
      <c r="O40" s="37" t="str">
        <f t="shared" si="0"/>
        <v/>
      </c>
      <c r="P40" s="22" t="str">
        <f t="shared" si="5"/>
        <v/>
      </c>
      <c r="Q40" s="37" t="str">
        <f t="shared" si="1"/>
        <v/>
      </c>
      <c r="R40" s="22" t="str">
        <f t="shared" si="2"/>
        <v/>
      </c>
      <c r="S40" s="37" t="str">
        <f t="shared" si="3"/>
        <v/>
      </c>
      <c r="T40" s="83" t="str">
        <f t="shared" si="4"/>
        <v/>
      </c>
    </row>
    <row r="41" spans="1:20" s="1" customFormat="1" ht="24" customHeight="1" x14ac:dyDescent="0.25">
      <c r="A41" s="155" t="s">
        <v>167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3"/>
      <c r="O41" s="37" t="str">
        <f t="shared" si="0"/>
        <v/>
      </c>
      <c r="P41" s="22" t="str">
        <f t="shared" si="5"/>
        <v/>
      </c>
      <c r="Q41" s="37" t="str">
        <f t="shared" si="1"/>
        <v/>
      </c>
      <c r="R41" s="22" t="str">
        <f t="shared" si="2"/>
        <v/>
      </c>
      <c r="S41" s="37" t="str">
        <f t="shared" si="3"/>
        <v/>
      </c>
      <c r="T41" s="83" t="str">
        <f t="shared" si="4"/>
        <v/>
      </c>
    </row>
    <row r="42" spans="1:20" s="1" customFormat="1" ht="24" customHeight="1" x14ac:dyDescent="0.25">
      <c r="A42" s="47" t="s">
        <v>168</v>
      </c>
      <c r="B42" s="94">
        <v>3</v>
      </c>
      <c r="C42" s="94"/>
      <c r="D42" s="94"/>
      <c r="E42" s="94"/>
      <c r="F42" s="94">
        <v>3</v>
      </c>
      <c r="G42" s="94"/>
      <c r="H42" s="94"/>
      <c r="I42" s="94"/>
      <c r="J42" s="94"/>
      <c r="K42" s="94"/>
      <c r="L42" s="94"/>
      <c r="M42" s="94"/>
      <c r="N42" s="3"/>
      <c r="O42" s="37" t="str">
        <f t="shared" si="0"/>
        <v/>
      </c>
      <c r="P42" s="22" t="str">
        <f t="shared" si="5"/>
        <v/>
      </c>
      <c r="Q42" s="37">
        <f t="shared" si="1"/>
        <v>1</v>
      </c>
      <c r="R42" s="22">
        <f t="shared" si="2"/>
        <v>1</v>
      </c>
      <c r="S42" s="37" t="str">
        <f t="shared" si="3"/>
        <v/>
      </c>
      <c r="T42" s="83" t="str">
        <f t="shared" si="4"/>
        <v/>
      </c>
    </row>
    <row r="43" spans="1:20" s="1" customFormat="1" ht="24" customHeight="1" x14ac:dyDescent="0.25">
      <c r="A43" s="47" t="s">
        <v>169</v>
      </c>
      <c r="B43" s="94">
        <v>8</v>
      </c>
      <c r="C43" s="94"/>
      <c r="D43" s="94"/>
      <c r="E43" s="94"/>
      <c r="F43" s="94">
        <v>5</v>
      </c>
      <c r="G43" s="94">
        <v>3</v>
      </c>
      <c r="H43" s="94"/>
      <c r="I43" s="94"/>
      <c r="J43" s="94"/>
      <c r="K43" s="94"/>
      <c r="L43" s="94"/>
      <c r="M43" s="94"/>
      <c r="N43" s="3"/>
      <c r="O43" s="37" t="str">
        <f t="shared" si="0"/>
        <v/>
      </c>
      <c r="P43" s="22" t="str">
        <f t="shared" si="5"/>
        <v/>
      </c>
      <c r="Q43" s="37">
        <f t="shared" si="1"/>
        <v>1</v>
      </c>
      <c r="R43" s="22">
        <f t="shared" si="2"/>
        <v>1</v>
      </c>
      <c r="S43" s="37" t="str">
        <f t="shared" si="3"/>
        <v/>
      </c>
      <c r="T43" s="83" t="str">
        <f t="shared" si="4"/>
        <v/>
      </c>
    </row>
    <row r="44" spans="1:20" s="1" customFormat="1" ht="24" customHeight="1" x14ac:dyDescent="0.25">
      <c r="A44" s="155" t="s">
        <v>170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3"/>
      <c r="O44" s="37" t="str">
        <f t="shared" si="0"/>
        <v/>
      </c>
      <c r="P44" s="22" t="str">
        <f t="shared" si="5"/>
        <v/>
      </c>
      <c r="Q44" s="37" t="str">
        <f t="shared" si="1"/>
        <v/>
      </c>
      <c r="R44" s="22" t="str">
        <f t="shared" si="2"/>
        <v/>
      </c>
      <c r="S44" s="37" t="str">
        <f t="shared" si="3"/>
        <v/>
      </c>
      <c r="T44" s="83" t="str">
        <f t="shared" si="4"/>
        <v/>
      </c>
    </row>
    <row r="45" spans="1:20" s="1" customFormat="1" ht="24" customHeight="1" x14ac:dyDescent="0.25">
      <c r="A45" s="155" t="s">
        <v>171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3"/>
      <c r="O45" s="37" t="str">
        <f t="shared" si="0"/>
        <v/>
      </c>
      <c r="P45" s="22" t="str">
        <f t="shared" si="5"/>
        <v/>
      </c>
      <c r="Q45" s="37" t="str">
        <f t="shared" si="1"/>
        <v/>
      </c>
      <c r="R45" s="22" t="str">
        <f t="shared" si="2"/>
        <v/>
      </c>
      <c r="S45" s="37" t="str">
        <f t="shared" si="3"/>
        <v/>
      </c>
      <c r="T45" s="83" t="str">
        <f t="shared" si="4"/>
        <v/>
      </c>
    </row>
    <row r="46" spans="1:20" s="1" customFormat="1" ht="24" customHeight="1" x14ac:dyDescent="0.25">
      <c r="A46" s="47" t="s">
        <v>172</v>
      </c>
      <c r="B46" s="94">
        <v>14</v>
      </c>
      <c r="C46" s="94"/>
      <c r="D46" s="94"/>
      <c r="E46" s="94"/>
      <c r="F46" s="94">
        <v>8</v>
      </c>
      <c r="G46" s="94">
        <v>5</v>
      </c>
      <c r="H46" s="94"/>
      <c r="I46" s="94">
        <v>1</v>
      </c>
      <c r="J46" s="94"/>
      <c r="K46" s="94"/>
      <c r="L46" s="94"/>
      <c r="M46" s="94"/>
      <c r="N46" s="3"/>
      <c r="O46" s="37" t="str">
        <f t="shared" si="0"/>
        <v/>
      </c>
      <c r="P46" s="22" t="str">
        <f t="shared" si="5"/>
        <v/>
      </c>
      <c r="Q46" s="37">
        <f t="shared" si="1"/>
        <v>0.9285714285714286</v>
      </c>
      <c r="R46" s="22">
        <f t="shared" si="2"/>
        <v>1</v>
      </c>
      <c r="S46" s="37" t="str">
        <f t="shared" si="3"/>
        <v/>
      </c>
      <c r="T46" s="83" t="str">
        <f t="shared" si="4"/>
        <v/>
      </c>
    </row>
    <row r="47" spans="1:20" s="1" customFormat="1" ht="24" customHeight="1" x14ac:dyDescent="0.25">
      <c r="A47" s="155" t="s">
        <v>173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3"/>
      <c r="O47" s="37" t="str">
        <f t="shared" si="0"/>
        <v/>
      </c>
      <c r="P47" s="22" t="str">
        <f t="shared" si="5"/>
        <v/>
      </c>
      <c r="Q47" s="37" t="str">
        <f t="shared" si="1"/>
        <v/>
      </c>
      <c r="R47" s="22" t="str">
        <f t="shared" si="2"/>
        <v/>
      </c>
      <c r="S47" s="37" t="str">
        <f t="shared" si="3"/>
        <v/>
      </c>
      <c r="T47" s="83" t="str">
        <f t="shared" si="4"/>
        <v/>
      </c>
    </row>
    <row r="48" spans="1:20" s="1" customFormat="1" ht="24" customHeight="1" x14ac:dyDescent="0.25">
      <c r="A48" s="155" t="s">
        <v>174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3"/>
      <c r="O48" s="37" t="str">
        <f t="shared" si="0"/>
        <v/>
      </c>
      <c r="P48" s="22" t="str">
        <f t="shared" si="5"/>
        <v/>
      </c>
      <c r="Q48" s="37" t="str">
        <f t="shared" si="1"/>
        <v/>
      </c>
      <c r="R48" s="22" t="str">
        <f t="shared" si="2"/>
        <v/>
      </c>
      <c r="S48" s="37" t="str">
        <f t="shared" si="3"/>
        <v/>
      </c>
      <c r="T48" s="83" t="str">
        <f t="shared" si="4"/>
        <v/>
      </c>
    </row>
    <row r="49" spans="1:20" s="1" customFormat="1" ht="24" customHeight="1" x14ac:dyDescent="0.25">
      <c r="A49" s="155" t="s">
        <v>175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3"/>
      <c r="O49" s="37" t="str">
        <f t="shared" si="0"/>
        <v/>
      </c>
      <c r="P49" s="22" t="str">
        <f t="shared" si="5"/>
        <v/>
      </c>
      <c r="Q49" s="37" t="str">
        <f t="shared" si="1"/>
        <v/>
      </c>
      <c r="R49" s="22" t="str">
        <f t="shared" si="2"/>
        <v/>
      </c>
      <c r="S49" s="37" t="str">
        <f t="shared" si="3"/>
        <v/>
      </c>
      <c r="T49" s="83" t="str">
        <f t="shared" si="4"/>
        <v/>
      </c>
    </row>
    <row r="50" spans="1:20" s="1" customFormat="1" ht="24" customHeight="1" x14ac:dyDescent="0.25">
      <c r="A50" s="155" t="s">
        <v>176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3"/>
      <c r="O50" s="37" t="str">
        <f t="shared" si="0"/>
        <v/>
      </c>
      <c r="P50" s="22" t="str">
        <f t="shared" si="5"/>
        <v/>
      </c>
      <c r="Q50" s="37" t="str">
        <f t="shared" si="1"/>
        <v/>
      </c>
      <c r="R50" s="22" t="str">
        <f t="shared" si="2"/>
        <v/>
      </c>
      <c r="S50" s="37" t="str">
        <f t="shared" si="3"/>
        <v/>
      </c>
      <c r="T50" s="83" t="str">
        <f t="shared" si="4"/>
        <v/>
      </c>
    </row>
    <row r="51" spans="1:20" s="1" customFormat="1" ht="24" customHeight="1" x14ac:dyDescent="0.25">
      <c r="A51" s="155" t="s">
        <v>177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3"/>
      <c r="O51" s="37" t="str">
        <f t="shared" si="0"/>
        <v/>
      </c>
      <c r="P51" s="22" t="str">
        <f t="shared" si="5"/>
        <v/>
      </c>
      <c r="Q51" s="37" t="str">
        <f t="shared" si="1"/>
        <v/>
      </c>
      <c r="R51" s="22" t="str">
        <f t="shared" si="2"/>
        <v/>
      </c>
      <c r="S51" s="37" t="str">
        <f t="shared" si="3"/>
        <v/>
      </c>
      <c r="T51" s="83" t="str">
        <f t="shared" si="4"/>
        <v/>
      </c>
    </row>
    <row r="52" spans="1:20" s="1" customFormat="1" ht="24" customHeight="1" x14ac:dyDescent="0.25">
      <c r="A52" s="155" t="s">
        <v>178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3"/>
      <c r="O52" s="37" t="str">
        <f t="shared" si="0"/>
        <v/>
      </c>
      <c r="P52" s="22" t="str">
        <f t="shared" si="5"/>
        <v/>
      </c>
      <c r="Q52" s="37" t="str">
        <f t="shared" si="1"/>
        <v/>
      </c>
      <c r="R52" s="22" t="str">
        <f t="shared" si="2"/>
        <v/>
      </c>
      <c r="S52" s="37" t="str">
        <f t="shared" si="3"/>
        <v/>
      </c>
      <c r="T52" s="83" t="str">
        <f t="shared" si="4"/>
        <v/>
      </c>
    </row>
    <row r="53" spans="1:20" s="1" customFormat="1" ht="24" customHeight="1" x14ac:dyDescent="0.25">
      <c r="A53" s="155" t="s">
        <v>179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3"/>
      <c r="O53" s="37" t="str">
        <f t="shared" si="0"/>
        <v/>
      </c>
      <c r="P53" s="22" t="str">
        <f t="shared" si="5"/>
        <v/>
      </c>
      <c r="Q53" s="37" t="str">
        <f t="shared" si="1"/>
        <v/>
      </c>
      <c r="R53" s="22" t="str">
        <f t="shared" si="2"/>
        <v/>
      </c>
      <c r="S53" s="37" t="str">
        <f t="shared" si="3"/>
        <v/>
      </c>
      <c r="T53" s="83" t="str">
        <f t="shared" si="4"/>
        <v/>
      </c>
    </row>
    <row r="54" spans="1:20" s="1" customFormat="1" ht="24" customHeight="1" x14ac:dyDescent="0.25">
      <c r="A54" s="47" t="s">
        <v>180</v>
      </c>
      <c r="B54" s="94">
        <v>12</v>
      </c>
      <c r="C54" s="94"/>
      <c r="D54" s="94"/>
      <c r="E54" s="94"/>
      <c r="F54" s="94">
        <v>9</v>
      </c>
      <c r="G54" s="94">
        <v>3</v>
      </c>
      <c r="H54" s="94"/>
      <c r="I54" s="94"/>
      <c r="J54" s="94"/>
      <c r="K54" s="94"/>
      <c r="L54" s="94"/>
      <c r="M54" s="94"/>
      <c r="N54" s="3"/>
      <c r="O54" s="37" t="str">
        <f t="shared" si="0"/>
        <v/>
      </c>
      <c r="P54" s="22" t="str">
        <f t="shared" si="5"/>
        <v/>
      </c>
      <c r="Q54" s="37">
        <f t="shared" si="1"/>
        <v>1</v>
      </c>
      <c r="R54" s="22">
        <f t="shared" si="2"/>
        <v>1</v>
      </c>
      <c r="S54" s="37" t="str">
        <f t="shared" si="3"/>
        <v/>
      </c>
      <c r="T54" s="83" t="str">
        <f t="shared" si="4"/>
        <v/>
      </c>
    </row>
    <row r="55" spans="1:20" s="1" customFormat="1" ht="24" customHeight="1" x14ac:dyDescent="0.25">
      <c r="A55" s="155" t="s">
        <v>181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3"/>
      <c r="O55" s="37" t="str">
        <f t="shared" si="0"/>
        <v/>
      </c>
      <c r="P55" s="22" t="str">
        <f t="shared" si="5"/>
        <v/>
      </c>
      <c r="Q55" s="37" t="str">
        <f t="shared" si="1"/>
        <v/>
      </c>
      <c r="R55" s="22" t="str">
        <f t="shared" si="2"/>
        <v/>
      </c>
      <c r="S55" s="37" t="str">
        <f t="shared" si="3"/>
        <v/>
      </c>
      <c r="T55" s="83" t="str">
        <f t="shared" si="4"/>
        <v/>
      </c>
    </row>
    <row r="56" spans="1:20" s="1" customFormat="1" ht="24" customHeight="1" x14ac:dyDescent="0.25">
      <c r="A56" s="155" t="s">
        <v>182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3"/>
      <c r="O56" s="37" t="str">
        <f t="shared" si="0"/>
        <v/>
      </c>
      <c r="P56" s="22" t="str">
        <f t="shared" si="5"/>
        <v/>
      </c>
      <c r="Q56" s="37" t="str">
        <f t="shared" si="1"/>
        <v/>
      </c>
      <c r="R56" s="22" t="str">
        <f t="shared" si="2"/>
        <v/>
      </c>
      <c r="S56" s="37" t="str">
        <f t="shared" si="3"/>
        <v/>
      </c>
      <c r="T56" s="83" t="str">
        <f t="shared" si="4"/>
        <v/>
      </c>
    </row>
    <row r="57" spans="1:20" s="1" customFormat="1" ht="24" customHeight="1" x14ac:dyDescent="0.25">
      <c r="A57" s="155" t="s">
        <v>183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3"/>
      <c r="O57" s="37" t="str">
        <f t="shared" si="0"/>
        <v/>
      </c>
      <c r="P57" s="22" t="str">
        <f t="shared" si="5"/>
        <v/>
      </c>
      <c r="Q57" s="37" t="str">
        <f t="shared" si="1"/>
        <v/>
      </c>
      <c r="R57" s="22" t="str">
        <f t="shared" si="2"/>
        <v/>
      </c>
      <c r="S57" s="37" t="str">
        <f t="shared" si="3"/>
        <v/>
      </c>
      <c r="T57" s="83" t="str">
        <f t="shared" si="4"/>
        <v/>
      </c>
    </row>
    <row r="58" spans="1:20" s="1" customFormat="1" ht="24" customHeight="1" x14ac:dyDescent="0.25">
      <c r="A58" s="155" t="s">
        <v>184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3"/>
      <c r="O58" s="37" t="str">
        <f t="shared" si="0"/>
        <v/>
      </c>
      <c r="P58" s="22" t="str">
        <f t="shared" si="5"/>
        <v/>
      </c>
      <c r="Q58" s="37" t="str">
        <f t="shared" si="1"/>
        <v/>
      </c>
      <c r="R58" s="22" t="str">
        <f t="shared" si="2"/>
        <v/>
      </c>
      <c r="S58" s="37" t="str">
        <f t="shared" si="3"/>
        <v/>
      </c>
      <c r="T58" s="83" t="str">
        <f t="shared" si="4"/>
        <v/>
      </c>
    </row>
    <row r="59" spans="1:20" s="1" customFormat="1" ht="24" customHeight="1" x14ac:dyDescent="0.25">
      <c r="A59" s="47" t="s">
        <v>185</v>
      </c>
      <c r="B59" s="94">
        <v>4</v>
      </c>
      <c r="C59" s="94"/>
      <c r="D59" s="94"/>
      <c r="E59" s="94"/>
      <c r="F59" s="94">
        <v>2</v>
      </c>
      <c r="G59" s="94">
        <v>2</v>
      </c>
      <c r="H59" s="94"/>
      <c r="I59" s="94"/>
      <c r="J59" s="94"/>
      <c r="K59" s="94"/>
      <c r="L59" s="94"/>
      <c r="M59" s="94"/>
      <c r="N59" s="3"/>
      <c r="O59" s="37" t="str">
        <f t="shared" si="0"/>
        <v/>
      </c>
      <c r="P59" s="22" t="str">
        <f t="shared" si="5"/>
        <v/>
      </c>
      <c r="Q59" s="37">
        <f t="shared" si="1"/>
        <v>1</v>
      </c>
      <c r="R59" s="22">
        <f t="shared" si="2"/>
        <v>1</v>
      </c>
      <c r="S59" s="37" t="str">
        <f t="shared" si="3"/>
        <v/>
      </c>
      <c r="T59" s="83" t="str">
        <f t="shared" si="4"/>
        <v/>
      </c>
    </row>
    <row r="60" spans="1:20" s="1" customFormat="1" ht="24" customHeight="1" x14ac:dyDescent="0.25">
      <c r="A60" s="47" t="s">
        <v>186</v>
      </c>
      <c r="B60" s="94">
        <v>9</v>
      </c>
      <c r="C60" s="94"/>
      <c r="D60" s="94"/>
      <c r="E60" s="94"/>
      <c r="F60" s="94">
        <v>9</v>
      </c>
      <c r="G60" s="94"/>
      <c r="H60" s="94"/>
      <c r="I60" s="94"/>
      <c r="J60" s="94"/>
      <c r="K60" s="94"/>
      <c r="L60" s="94"/>
      <c r="M60" s="94"/>
      <c r="N60" s="3"/>
      <c r="O60" s="37" t="str">
        <f t="shared" si="0"/>
        <v/>
      </c>
      <c r="P60" s="22" t="str">
        <f t="shared" si="5"/>
        <v/>
      </c>
      <c r="Q60" s="37">
        <f t="shared" si="1"/>
        <v>1</v>
      </c>
      <c r="R60" s="22">
        <f t="shared" si="2"/>
        <v>1</v>
      </c>
      <c r="S60" s="37" t="str">
        <f t="shared" si="3"/>
        <v/>
      </c>
      <c r="T60" s="83" t="str">
        <f t="shared" si="4"/>
        <v/>
      </c>
    </row>
    <row r="61" spans="1:20" s="1" customFormat="1" ht="24" customHeight="1" x14ac:dyDescent="0.25">
      <c r="A61" s="155" t="s">
        <v>187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3"/>
      <c r="O61" s="37" t="str">
        <f t="shared" si="0"/>
        <v/>
      </c>
      <c r="P61" s="22" t="str">
        <f t="shared" si="5"/>
        <v/>
      </c>
      <c r="Q61" s="37" t="str">
        <f t="shared" si="1"/>
        <v/>
      </c>
      <c r="R61" s="22" t="str">
        <f t="shared" si="2"/>
        <v/>
      </c>
      <c r="S61" s="37" t="str">
        <f t="shared" si="3"/>
        <v/>
      </c>
      <c r="T61" s="83" t="str">
        <f t="shared" si="4"/>
        <v/>
      </c>
    </row>
    <row r="62" spans="1:20" s="1" customFormat="1" ht="24" customHeight="1" x14ac:dyDescent="0.25">
      <c r="A62" s="155" t="s">
        <v>188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3"/>
      <c r="O62" s="37" t="str">
        <f t="shared" si="0"/>
        <v/>
      </c>
      <c r="P62" s="22" t="str">
        <f t="shared" si="5"/>
        <v/>
      </c>
      <c r="Q62" s="37" t="str">
        <f t="shared" si="1"/>
        <v/>
      </c>
      <c r="R62" s="22" t="str">
        <f t="shared" si="2"/>
        <v/>
      </c>
      <c r="S62" s="37" t="str">
        <f t="shared" si="3"/>
        <v/>
      </c>
      <c r="T62" s="83" t="str">
        <f t="shared" si="4"/>
        <v/>
      </c>
    </row>
    <row r="63" spans="1:20" s="1" customFormat="1" ht="24" customHeight="1" thickBot="1" x14ac:dyDescent="0.3">
      <c r="A63" s="157" t="s">
        <v>189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02"/>
      <c r="O63" s="103" t="str">
        <f t="shared" si="0"/>
        <v/>
      </c>
      <c r="P63" s="104" t="str">
        <f t="shared" si="5"/>
        <v/>
      </c>
      <c r="Q63" s="103" t="str">
        <f t="shared" si="1"/>
        <v/>
      </c>
      <c r="R63" s="104" t="str">
        <f t="shared" si="2"/>
        <v/>
      </c>
      <c r="S63" s="103" t="str">
        <f t="shared" si="3"/>
        <v/>
      </c>
      <c r="T63" s="105" t="str">
        <f t="shared" si="4"/>
        <v/>
      </c>
    </row>
    <row r="64" spans="1:20" s="1" customFormat="1" ht="13.9" customHeight="1" thickTop="1" thickBot="1" x14ac:dyDescent="0.3">
      <c r="A64" s="121" t="s">
        <v>190</v>
      </c>
      <c r="B64" s="122">
        <f>SUM(B24:B63)</f>
        <v>220</v>
      </c>
      <c r="C64" s="122">
        <f t="shared" ref="C64:M64" si="9">SUM(C24:C63)</f>
        <v>0</v>
      </c>
      <c r="D64" s="122">
        <f t="shared" si="9"/>
        <v>0</v>
      </c>
      <c r="E64" s="122">
        <f t="shared" si="9"/>
        <v>0</v>
      </c>
      <c r="F64" s="122">
        <f t="shared" si="9"/>
        <v>149</v>
      </c>
      <c r="G64" s="122">
        <f t="shared" si="9"/>
        <v>40</v>
      </c>
      <c r="H64" s="122">
        <f>SUM(H24:H63)</f>
        <v>8</v>
      </c>
      <c r="I64" s="122">
        <f t="shared" si="9"/>
        <v>23</v>
      </c>
      <c r="J64" s="122">
        <f t="shared" si="9"/>
        <v>0</v>
      </c>
      <c r="K64" s="122">
        <f t="shared" si="9"/>
        <v>0</v>
      </c>
      <c r="L64" s="122">
        <f t="shared" si="9"/>
        <v>0</v>
      </c>
      <c r="M64" s="122">
        <f t="shared" si="9"/>
        <v>0</v>
      </c>
      <c r="N64" s="111"/>
      <c r="O64" s="107" t="str">
        <f t="shared" si="0"/>
        <v/>
      </c>
      <c r="P64" s="123" t="str">
        <f t="shared" si="5"/>
        <v/>
      </c>
      <c r="Q64" s="107">
        <f t="shared" si="1"/>
        <v>0.8954545454545455</v>
      </c>
      <c r="R64" s="123">
        <f t="shared" si="2"/>
        <v>0.95939086294416243</v>
      </c>
      <c r="S64" s="107" t="str">
        <f t="shared" si="3"/>
        <v/>
      </c>
      <c r="T64" s="124" t="str">
        <f t="shared" si="4"/>
        <v/>
      </c>
    </row>
    <row r="65" spans="1:20" s="1" customFormat="1" ht="24.75" customHeight="1" thickTop="1" x14ac:dyDescent="0.25">
      <c r="A65" s="106" t="s">
        <v>191</v>
      </c>
      <c r="B65" s="88">
        <v>8</v>
      </c>
      <c r="C65" s="88"/>
      <c r="D65" s="88"/>
      <c r="E65" s="88"/>
      <c r="F65" s="88">
        <v>8</v>
      </c>
      <c r="G65" s="88"/>
      <c r="H65" s="88"/>
      <c r="I65" s="88"/>
      <c r="J65" s="88"/>
      <c r="K65" s="88"/>
      <c r="L65" s="88"/>
      <c r="M65" s="88"/>
      <c r="N65" s="86"/>
      <c r="O65" s="81" t="str">
        <f t="shared" si="0"/>
        <v/>
      </c>
      <c r="P65" s="82" t="str">
        <f t="shared" si="5"/>
        <v/>
      </c>
      <c r="Q65" s="81">
        <f t="shared" si="1"/>
        <v>1</v>
      </c>
      <c r="R65" s="82">
        <f t="shared" si="2"/>
        <v>1</v>
      </c>
      <c r="S65" s="81" t="str">
        <f t="shared" si="3"/>
        <v/>
      </c>
      <c r="T65" s="89" t="str">
        <f t="shared" si="4"/>
        <v/>
      </c>
    </row>
    <row r="66" spans="1:20" s="1" customFormat="1" ht="24.75" customHeight="1" x14ac:dyDescent="0.25">
      <c r="A66" s="155" t="s">
        <v>192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3"/>
      <c r="O66" s="37" t="str">
        <f t="shared" si="0"/>
        <v/>
      </c>
      <c r="P66" s="22" t="str">
        <f t="shared" si="5"/>
        <v/>
      </c>
      <c r="Q66" s="37" t="str">
        <f t="shared" si="1"/>
        <v/>
      </c>
      <c r="R66" s="22" t="str">
        <f t="shared" si="2"/>
        <v/>
      </c>
      <c r="S66" s="37" t="str">
        <f t="shared" si="3"/>
        <v/>
      </c>
      <c r="T66" s="83" t="str">
        <f t="shared" si="4"/>
        <v/>
      </c>
    </row>
    <row r="67" spans="1:20" s="1" customFormat="1" ht="24.75" customHeight="1" x14ac:dyDescent="0.25">
      <c r="A67" s="155" t="s">
        <v>193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3"/>
      <c r="O67" s="37" t="str">
        <f t="shared" si="0"/>
        <v/>
      </c>
      <c r="P67" s="22" t="str">
        <f t="shared" si="5"/>
        <v/>
      </c>
      <c r="Q67" s="37" t="str">
        <f t="shared" si="1"/>
        <v/>
      </c>
      <c r="R67" s="22" t="str">
        <f t="shared" si="2"/>
        <v/>
      </c>
      <c r="S67" s="37" t="str">
        <f t="shared" si="3"/>
        <v/>
      </c>
      <c r="T67" s="83" t="str">
        <f t="shared" si="4"/>
        <v/>
      </c>
    </row>
    <row r="68" spans="1:20" s="1" customFormat="1" ht="24.75" customHeight="1" x14ac:dyDescent="0.25">
      <c r="A68" s="155" t="s">
        <v>194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3"/>
      <c r="O68" s="37" t="str">
        <f t="shared" si="0"/>
        <v/>
      </c>
      <c r="P68" s="22" t="str">
        <f t="shared" si="5"/>
        <v/>
      </c>
      <c r="Q68" s="37" t="str">
        <f t="shared" si="1"/>
        <v/>
      </c>
      <c r="R68" s="22" t="str">
        <f t="shared" si="2"/>
        <v/>
      </c>
      <c r="S68" s="37" t="str">
        <f t="shared" si="3"/>
        <v/>
      </c>
      <c r="T68" s="83" t="str">
        <f t="shared" si="4"/>
        <v/>
      </c>
    </row>
    <row r="69" spans="1:20" s="1" customFormat="1" ht="24.75" customHeight="1" x14ac:dyDescent="0.25">
      <c r="A69" s="155" t="s">
        <v>195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3"/>
      <c r="O69" s="37" t="str">
        <f t="shared" si="0"/>
        <v/>
      </c>
      <c r="P69" s="22" t="str">
        <f t="shared" si="5"/>
        <v/>
      </c>
      <c r="Q69" s="37" t="str">
        <f t="shared" si="1"/>
        <v/>
      </c>
      <c r="R69" s="22" t="str">
        <f t="shared" si="2"/>
        <v/>
      </c>
      <c r="S69" s="37" t="str">
        <f t="shared" si="3"/>
        <v/>
      </c>
      <c r="T69" s="83" t="str">
        <f t="shared" si="4"/>
        <v/>
      </c>
    </row>
    <row r="70" spans="1:20" s="1" customFormat="1" ht="24.75" customHeight="1" x14ac:dyDescent="0.25">
      <c r="A70" s="155" t="s">
        <v>196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3"/>
      <c r="O70" s="37" t="str">
        <f t="shared" si="0"/>
        <v/>
      </c>
      <c r="P70" s="22" t="str">
        <f t="shared" ref="P70:P133" si="10">IF(($C70+$D70)=0,"",C70/($C70+$D70))</f>
        <v/>
      </c>
      <c r="Q70" s="37" t="str">
        <f t="shared" si="1"/>
        <v/>
      </c>
      <c r="R70" s="22" t="str">
        <f t="shared" si="2"/>
        <v/>
      </c>
      <c r="S70" s="37" t="str">
        <f t="shared" si="3"/>
        <v/>
      </c>
      <c r="T70" s="83" t="str">
        <f t="shared" si="4"/>
        <v/>
      </c>
    </row>
    <row r="71" spans="1:20" s="1" customFormat="1" ht="24.75" customHeight="1" x14ac:dyDescent="0.25">
      <c r="A71" s="155" t="s">
        <v>197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3"/>
      <c r="O71" s="37" t="str">
        <f t="shared" si="0"/>
        <v/>
      </c>
      <c r="P71" s="22" t="str">
        <f t="shared" si="10"/>
        <v/>
      </c>
      <c r="Q71" s="37" t="str">
        <f t="shared" si="1"/>
        <v/>
      </c>
      <c r="R71" s="22" t="str">
        <f t="shared" si="2"/>
        <v/>
      </c>
      <c r="S71" s="37" t="str">
        <f t="shared" si="3"/>
        <v/>
      </c>
      <c r="T71" s="83" t="str">
        <f t="shared" si="4"/>
        <v/>
      </c>
    </row>
    <row r="72" spans="1:20" s="1" customFormat="1" ht="24.75" customHeight="1" x14ac:dyDescent="0.25">
      <c r="A72" s="155" t="s">
        <v>198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3"/>
      <c r="O72" s="37" t="str">
        <f t="shared" si="0"/>
        <v/>
      </c>
      <c r="P72" s="22" t="str">
        <f t="shared" si="10"/>
        <v/>
      </c>
      <c r="Q72" s="37" t="str">
        <f t="shared" si="1"/>
        <v/>
      </c>
      <c r="R72" s="22" t="str">
        <f t="shared" si="2"/>
        <v/>
      </c>
      <c r="S72" s="37" t="str">
        <f t="shared" si="3"/>
        <v/>
      </c>
      <c r="T72" s="83" t="str">
        <f t="shared" si="4"/>
        <v/>
      </c>
    </row>
    <row r="73" spans="1:20" s="1" customFormat="1" ht="24.75" customHeight="1" x14ac:dyDescent="0.25">
      <c r="A73" s="47" t="s">
        <v>199</v>
      </c>
      <c r="B73" s="94">
        <v>6</v>
      </c>
      <c r="C73" s="94"/>
      <c r="D73" s="94"/>
      <c r="E73" s="94"/>
      <c r="F73" s="94">
        <v>6</v>
      </c>
      <c r="G73" s="94"/>
      <c r="H73" s="94"/>
      <c r="I73" s="94"/>
      <c r="J73" s="94"/>
      <c r="K73" s="94"/>
      <c r="L73" s="94"/>
      <c r="M73" s="94"/>
      <c r="N73" s="3"/>
      <c r="O73" s="37" t="str">
        <f t="shared" si="0"/>
        <v/>
      </c>
      <c r="P73" s="22" t="str">
        <f t="shared" si="10"/>
        <v/>
      </c>
      <c r="Q73" s="37">
        <f t="shared" si="1"/>
        <v>1</v>
      </c>
      <c r="R73" s="22">
        <f t="shared" si="2"/>
        <v>1</v>
      </c>
      <c r="S73" s="37" t="str">
        <f t="shared" si="3"/>
        <v/>
      </c>
      <c r="T73" s="83" t="str">
        <f t="shared" si="4"/>
        <v/>
      </c>
    </row>
    <row r="74" spans="1:20" s="1" customFormat="1" ht="24.75" customHeight="1" thickBot="1" x14ac:dyDescent="0.3">
      <c r="A74" s="100" t="s">
        <v>200</v>
      </c>
      <c r="B74" s="110">
        <v>9</v>
      </c>
      <c r="C74" s="110"/>
      <c r="D74" s="110"/>
      <c r="E74" s="110"/>
      <c r="F74" s="110">
        <v>9</v>
      </c>
      <c r="G74" s="110"/>
      <c r="H74" s="110"/>
      <c r="I74" s="110"/>
      <c r="J74" s="110"/>
      <c r="K74" s="110"/>
      <c r="L74" s="110"/>
      <c r="M74" s="110"/>
      <c r="N74" s="102"/>
      <c r="O74" s="103" t="str">
        <f t="shared" si="0"/>
        <v/>
      </c>
      <c r="P74" s="104" t="str">
        <f t="shared" si="10"/>
        <v/>
      </c>
      <c r="Q74" s="103">
        <f t="shared" si="1"/>
        <v>1</v>
      </c>
      <c r="R74" s="104">
        <f t="shared" si="2"/>
        <v>1</v>
      </c>
      <c r="S74" s="103" t="str">
        <f t="shared" si="3"/>
        <v/>
      </c>
      <c r="T74" s="105" t="str">
        <f t="shared" si="4"/>
        <v/>
      </c>
    </row>
    <row r="75" spans="1:20" s="1" customFormat="1" ht="13.9" customHeight="1" thickTop="1" thickBot="1" x14ac:dyDescent="0.3">
      <c r="A75" s="121" t="s">
        <v>201</v>
      </c>
      <c r="B75" s="122">
        <f>SUM(B65:B74)</f>
        <v>23</v>
      </c>
      <c r="C75" s="122">
        <f t="shared" ref="C75:M75" si="11">SUM(C65:C74)</f>
        <v>0</v>
      </c>
      <c r="D75" s="122">
        <f t="shared" si="11"/>
        <v>0</v>
      </c>
      <c r="E75" s="122">
        <f t="shared" si="11"/>
        <v>0</v>
      </c>
      <c r="F75" s="122">
        <f t="shared" si="11"/>
        <v>23</v>
      </c>
      <c r="G75" s="122">
        <f t="shared" si="11"/>
        <v>0</v>
      </c>
      <c r="H75" s="122">
        <f t="shared" si="11"/>
        <v>0</v>
      </c>
      <c r="I75" s="122">
        <f t="shared" si="11"/>
        <v>0</v>
      </c>
      <c r="J75" s="122">
        <f>SUM(J65:J74)</f>
        <v>0</v>
      </c>
      <c r="K75" s="122">
        <f t="shared" si="11"/>
        <v>0</v>
      </c>
      <c r="L75" s="122">
        <f t="shared" si="11"/>
        <v>0</v>
      </c>
      <c r="M75" s="122">
        <f t="shared" si="11"/>
        <v>0</v>
      </c>
      <c r="N75" s="111"/>
      <c r="O75" s="107" t="str">
        <f t="shared" si="0"/>
        <v/>
      </c>
      <c r="P75" s="123" t="str">
        <f t="shared" si="10"/>
        <v/>
      </c>
      <c r="Q75" s="107">
        <f t="shared" si="1"/>
        <v>1</v>
      </c>
      <c r="R75" s="123">
        <f t="shared" si="2"/>
        <v>1</v>
      </c>
      <c r="S75" s="107" t="str">
        <f t="shared" si="3"/>
        <v/>
      </c>
      <c r="T75" s="124" t="str">
        <f t="shared" si="4"/>
        <v/>
      </c>
    </row>
    <row r="76" spans="1:20" s="1" customFormat="1" ht="27" customHeight="1" thickTop="1" x14ac:dyDescent="0.25">
      <c r="A76" s="106" t="s">
        <v>202</v>
      </c>
      <c r="B76" s="88">
        <v>4</v>
      </c>
      <c r="C76" s="88"/>
      <c r="D76" s="88"/>
      <c r="E76" s="88"/>
      <c r="F76" s="88">
        <v>3</v>
      </c>
      <c r="G76" s="88">
        <v>1</v>
      </c>
      <c r="H76" s="88"/>
      <c r="I76" s="88"/>
      <c r="J76" s="88"/>
      <c r="K76" s="88"/>
      <c r="L76" s="88"/>
      <c r="M76" s="88"/>
      <c r="N76" s="86"/>
      <c r="O76" s="81" t="str">
        <f t="shared" si="0"/>
        <v/>
      </c>
      <c r="P76" s="82" t="str">
        <f t="shared" si="10"/>
        <v/>
      </c>
      <c r="Q76" s="81">
        <f t="shared" si="1"/>
        <v>1</v>
      </c>
      <c r="R76" s="82">
        <f t="shared" si="2"/>
        <v>1</v>
      </c>
      <c r="S76" s="81" t="str">
        <f t="shared" si="3"/>
        <v/>
      </c>
      <c r="T76" s="89" t="str">
        <f t="shared" si="4"/>
        <v/>
      </c>
    </row>
    <row r="77" spans="1:20" s="1" customFormat="1" ht="27" customHeight="1" x14ac:dyDescent="0.25">
      <c r="A77" s="155" t="s">
        <v>203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3"/>
      <c r="O77" s="37" t="str">
        <f t="shared" si="0"/>
        <v/>
      </c>
      <c r="P77" s="22" t="str">
        <f t="shared" si="10"/>
        <v/>
      </c>
      <c r="Q77" s="37" t="str">
        <f t="shared" si="1"/>
        <v/>
      </c>
      <c r="R77" s="22" t="str">
        <f t="shared" si="2"/>
        <v/>
      </c>
      <c r="S77" s="37" t="str">
        <f t="shared" si="3"/>
        <v/>
      </c>
      <c r="T77" s="83" t="str">
        <f t="shared" si="4"/>
        <v/>
      </c>
    </row>
    <row r="78" spans="1:20" s="1" customFormat="1" ht="27" customHeight="1" x14ac:dyDescent="0.25">
      <c r="A78" s="155" t="s">
        <v>204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3"/>
      <c r="O78" s="37" t="str">
        <f t="shared" si="0"/>
        <v/>
      </c>
      <c r="P78" s="22" t="str">
        <f t="shared" si="10"/>
        <v/>
      </c>
      <c r="Q78" s="37" t="str">
        <f t="shared" si="1"/>
        <v/>
      </c>
      <c r="R78" s="22" t="str">
        <f t="shared" si="2"/>
        <v/>
      </c>
      <c r="S78" s="37" t="str">
        <f t="shared" si="3"/>
        <v/>
      </c>
      <c r="T78" s="83" t="str">
        <f t="shared" si="4"/>
        <v/>
      </c>
    </row>
    <row r="79" spans="1:20" s="1" customFormat="1" ht="27" customHeight="1" x14ac:dyDescent="0.25">
      <c r="A79" s="155" t="s">
        <v>205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3"/>
      <c r="O79" s="37" t="str">
        <f t="shared" si="0"/>
        <v/>
      </c>
      <c r="P79" s="22" t="str">
        <f t="shared" si="10"/>
        <v/>
      </c>
      <c r="Q79" s="37" t="str">
        <f t="shared" si="1"/>
        <v/>
      </c>
      <c r="R79" s="22" t="str">
        <f t="shared" si="2"/>
        <v/>
      </c>
      <c r="S79" s="37" t="str">
        <f t="shared" si="3"/>
        <v/>
      </c>
      <c r="T79" s="83" t="str">
        <f t="shared" si="4"/>
        <v/>
      </c>
    </row>
    <row r="80" spans="1:20" s="1" customFormat="1" ht="27" customHeight="1" thickBot="1" x14ac:dyDescent="0.3">
      <c r="A80" s="157" t="s">
        <v>206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02"/>
      <c r="O80" s="103" t="str">
        <f t="shared" si="0"/>
        <v/>
      </c>
      <c r="P80" s="104" t="str">
        <f t="shared" si="10"/>
        <v/>
      </c>
      <c r="Q80" s="103" t="str">
        <f t="shared" si="1"/>
        <v/>
      </c>
      <c r="R80" s="104" t="str">
        <f t="shared" si="2"/>
        <v/>
      </c>
      <c r="S80" s="103" t="str">
        <f t="shared" si="3"/>
        <v/>
      </c>
      <c r="T80" s="105" t="str">
        <f t="shared" si="4"/>
        <v/>
      </c>
    </row>
    <row r="81" spans="1:20" s="1" customFormat="1" ht="13.9" customHeight="1" thickTop="1" thickBot="1" x14ac:dyDescent="0.3">
      <c r="A81" s="121" t="s">
        <v>207</v>
      </c>
      <c r="B81" s="122">
        <f>SUM(B76:B80)</f>
        <v>4</v>
      </c>
      <c r="C81" s="122">
        <f t="shared" ref="C81:M81" si="12">SUM(C76:C80)</f>
        <v>0</v>
      </c>
      <c r="D81" s="122">
        <f t="shared" si="12"/>
        <v>0</v>
      </c>
      <c r="E81" s="122">
        <f t="shared" si="12"/>
        <v>0</v>
      </c>
      <c r="F81" s="122">
        <f t="shared" si="12"/>
        <v>3</v>
      </c>
      <c r="G81" s="122">
        <f t="shared" si="12"/>
        <v>1</v>
      </c>
      <c r="H81" s="122">
        <f t="shared" si="12"/>
        <v>0</v>
      </c>
      <c r="I81" s="122">
        <f t="shared" si="12"/>
        <v>0</v>
      </c>
      <c r="J81" s="122">
        <f t="shared" si="12"/>
        <v>0</v>
      </c>
      <c r="K81" s="122">
        <f t="shared" si="12"/>
        <v>0</v>
      </c>
      <c r="L81" s="122">
        <f t="shared" si="12"/>
        <v>0</v>
      </c>
      <c r="M81" s="122">
        <f t="shared" si="12"/>
        <v>0</v>
      </c>
      <c r="N81" s="111"/>
      <c r="O81" s="107" t="str">
        <f t="shared" si="0"/>
        <v/>
      </c>
      <c r="P81" s="123" t="str">
        <f t="shared" si="10"/>
        <v/>
      </c>
      <c r="Q81" s="107">
        <f t="shared" si="1"/>
        <v>1</v>
      </c>
      <c r="R81" s="123">
        <f t="shared" si="2"/>
        <v>1</v>
      </c>
      <c r="S81" s="107" t="str">
        <f t="shared" si="3"/>
        <v/>
      </c>
      <c r="T81" s="124" t="str">
        <f t="shared" si="4"/>
        <v/>
      </c>
    </row>
    <row r="82" spans="1:20" s="1" customFormat="1" ht="20.100000000000001" customHeight="1" thickTop="1" x14ac:dyDescent="0.25">
      <c r="A82" s="106" t="s">
        <v>208</v>
      </c>
      <c r="B82" s="88">
        <v>12</v>
      </c>
      <c r="C82" s="88"/>
      <c r="D82" s="88"/>
      <c r="E82" s="88"/>
      <c r="F82" s="88">
        <v>5</v>
      </c>
      <c r="G82" s="88"/>
      <c r="H82" s="88"/>
      <c r="I82" s="88">
        <v>7</v>
      </c>
      <c r="J82" s="88"/>
      <c r="K82" s="88"/>
      <c r="L82" s="88"/>
      <c r="M82" s="88"/>
      <c r="N82" s="86"/>
      <c r="O82" s="81" t="str">
        <f t="shared" si="0"/>
        <v/>
      </c>
      <c r="P82" s="82" t="str">
        <f t="shared" si="10"/>
        <v/>
      </c>
      <c r="Q82" s="81">
        <f t="shared" si="1"/>
        <v>0.41666666666666663</v>
      </c>
      <c r="R82" s="82">
        <f t="shared" si="2"/>
        <v>1</v>
      </c>
      <c r="S82" s="81" t="str">
        <f t="shared" si="3"/>
        <v/>
      </c>
      <c r="T82" s="89" t="str">
        <f t="shared" si="4"/>
        <v/>
      </c>
    </row>
    <row r="83" spans="1:20" s="1" customFormat="1" ht="20.100000000000001" customHeight="1" x14ac:dyDescent="0.25">
      <c r="A83" s="47" t="s">
        <v>209</v>
      </c>
      <c r="B83" s="94">
        <v>7</v>
      </c>
      <c r="C83" s="94"/>
      <c r="D83" s="94"/>
      <c r="E83" s="94"/>
      <c r="F83" s="94">
        <v>7</v>
      </c>
      <c r="G83" s="94"/>
      <c r="H83" s="94"/>
      <c r="I83" s="94"/>
      <c r="J83" s="94"/>
      <c r="K83" s="94"/>
      <c r="L83" s="94"/>
      <c r="M83" s="94"/>
      <c r="N83" s="3"/>
      <c r="O83" s="37" t="str">
        <f t="shared" si="0"/>
        <v/>
      </c>
      <c r="P83" s="22" t="str">
        <f t="shared" si="10"/>
        <v/>
      </c>
      <c r="Q83" s="37">
        <f t="shared" si="1"/>
        <v>1</v>
      </c>
      <c r="R83" s="22">
        <f t="shared" si="2"/>
        <v>1</v>
      </c>
      <c r="S83" s="37" t="str">
        <f t="shared" si="3"/>
        <v/>
      </c>
      <c r="T83" s="83" t="str">
        <f t="shared" si="4"/>
        <v/>
      </c>
    </row>
    <row r="84" spans="1:20" s="1" customFormat="1" ht="20.100000000000001" customHeight="1" x14ac:dyDescent="0.25">
      <c r="A84" s="155" t="s">
        <v>210</v>
      </c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3"/>
      <c r="O84" s="37" t="str">
        <f t="shared" si="0"/>
        <v/>
      </c>
      <c r="P84" s="22" t="str">
        <f t="shared" si="10"/>
        <v/>
      </c>
      <c r="Q84" s="37" t="str">
        <f t="shared" si="1"/>
        <v/>
      </c>
      <c r="R84" s="22" t="str">
        <f t="shared" si="2"/>
        <v/>
      </c>
      <c r="S84" s="37" t="str">
        <f t="shared" si="3"/>
        <v/>
      </c>
      <c r="T84" s="83" t="str">
        <f t="shared" si="4"/>
        <v/>
      </c>
    </row>
    <row r="85" spans="1:20" s="1" customFormat="1" ht="20.100000000000001" customHeight="1" thickBot="1" x14ac:dyDescent="0.3">
      <c r="A85" s="157" t="s">
        <v>211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02"/>
      <c r="O85" s="103" t="str">
        <f t="shared" si="0"/>
        <v/>
      </c>
      <c r="P85" s="104" t="str">
        <f t="shared" si="10"/>
        <v/>
      </c>
      <c r="Q85" s="103" t="str">
        <f t="shared" si="1"/>
        <v/>
      </c>
      <c r="R85" s="104" t="str">
        <f t="shared" si="2"/>
        <v/>
      </c>
      <c r="S85" s="103" t="str">
        <f t="shared" si="3"/>
        <v/>
      </c>
      <c r="T85" s="105" t="str">
        <f t="shared" si="4"/>
        <v/>
      </c>
    </row>
    <row r="86" spans="1:20" s="1" customFormat="1" ht="13.9" customHeight="1" thickTop="1" thickBot="1" x14ac:dyDescent="0.3">
      <c r="A86" s="121" t="s">
        <v>212</v>
      </c>
      <c r="B86" s="122">
        <f>SUM(B82:B85)</f>
        <v>19</v>
      </c>
      <c r="C86" s="122">
        <f t="shared" ref="C86:M86" si="13">SUM(C82:C85)</f>
        <v>0</v>
      </c>
      <c r="D86" s="122">
        <f t="shared" si="13"/>
        <v>0</v>
      </c>
      <c r="E86" s="122">
        <f t="shared" si="13"/>
        <v>0</v>
      </c>
      <c r="F86" s="122">
        <f t="shared" si="13"/>
        <v>12</v>
      </c>
      <c r="G86" s="122">
        <f t="shared" si="13"/>
        <v>0</v>
      </c>
      <c r="H86" s="122">
        <f t="shared" si="13"/>
        <v>0</v>
      </c>
      <c r="I86" s="122">
        <f t="shared" si="13"/>
        <v>7</v>
      </c>
      <c r="J86" s="122">
        <f t="shared" si="13"/>
        <v>0</v>
      </c>
      <c r="K86" s="122">
        <f t="shared" si="13"/>
        <v>0</v>
      </c>
      <c r="L86" s="122">
        <f t="shared" si="13"/>
        <v>0</v>
      </c>
      <c r="M86" s="122">
        <f t="shared" si="13"/>
        <v>0</v>
      </c>
      <c r="N86" s="111"/>
      <c r="O86" s="107" t="str">
        <f t="shared" si="0"/>
        <v/>
      </c>
      <c r="P86" s="123" t="str">
        <f t="shared" si="10"/>
        <v/>
      </c>
      <c r="Q86" s="107">
        <f t="shared" si="1"/>
        <v>0.63157894736842102</v>
      </c>
      <c r="R86" s="123">
        <f t="shared" si="2"/>
        <v>1</v>
      </c>
      <c r="S86" s="107" t="str">
        <f t="shared" si="3"/>
        <v/>
      </c>
      <c r="T86" s="124" t="str">
        <f t="shared" si="4"/>
        <v/>
      </c>
    </row>
    <row r="87" spans="1:20" s="1" customFormat="1" ht="24" customHeight="1" thickTop="1" x14ac:dyDescent="0.25">
      <c r="A87" s="106" t="s">
        <v>213</v>
      </c>
      <c r="B87" s="88">
        <v>57</v>
      </c>
      <c r="C87" s="88"/>
      <c r="D87" s="88"/>
      <c r="E87" s="88"/>
      <c r="F87" s="88">
        <v>44</v>
      </c>
      <c r="G87" s="88">
        <v>6</v>
      </c>
      <c r="H87" s="88">
        <v>1</v>
      </c>
      <c r="I87" s="88">
        <v>6</v>
      </c>
      <c r="J87" s="88"/>
      <c r="K87" s="88"/>
      <c r="L87" s="88"/>
      <c r="M87" s="88"/>
      <c r="N87" s="86"/>
      <c r="O87" s="81" t="str">
        <f t="shared" si="0"/>
        <v/>
      </c>
      <c r="P87" s="82" t="str">
        <f t="shared" si="10"/>
        <v/>
      </c>
      <c r="Q87" s="81">
        <f t="shared" si="1"/>
        <v>0.89473684210526316</v>
      </c>
      <c r="R87" s="82">
        <f t="shared" si="2"/>
        <v>0.98039215686274506</v>
      </c>
      <c r="S87" s="81" t="str">
        <f t="shared" si="3"/>
        <v/>
      </c>
      <c r="T87" s="89" t="str">
        <f t="shared" si="4"/>
        <v/>
      </c>
    </row>
    <row r="88" spans="1:20" s="1" customFormat="1" ht="24" customHeight="1" x14ac:dyDescent="0.25">
      <c r="A88" s="47" t="s">
        <v>214</v>
      </c>
      <c r="B88" s="94">
        <v>31</v>
      </c>
      <c r="C88" s="94"/>
      <c r="D88" s="94"/>
      <c r="E88" s="94"/>
      <c r="F88" s="94">
        <v>25</v>
      </c>
      <c r="G88" s="94">
        <v>6</v>
      </c>
      <c r="H88" s="94"/>
      <c r="I88" s="94"/>
      <c r="J88" s="94"/>
      <c r="K88" s="94"/>
      <c r="L88" s="94"/>
      <c r="M88" s="94"/>
      <c r="N88" s="3"/>
      <c r="O88" s="37" t="str">
        <f t="shared" si="0"/>
        <v/>
      </c>
      <c r="P88" s="22" t="str">
        <f t="shared" si="10"/>
        <v/>
      </c>
      <c r="Q88" s="37">
        <f t="shared" si="1"/>
        <v>1</v>
      </c>
      <c r="R88" s="22">
        <f t="shared" si="2"/>
        <v>1</v>
      </c>
      <c r="S88" s="37" t="str">
        <f t="shared" si="3"/>
        <v/>
      </c>
      <c r="T88" s="83" t="str">
        <f t="shared" si="4"/>
        <v/>
      </c>
    </row>
    <row r="89" spans="1:20" s="1" customFormat="1" ht="24" customHeight="1" x14ac:dyDescent="0.25">
      <c r="A89" s="47" t="s">
        <v>215</v>
      </c>
      <c r="B89" s="94">
        <v>11</v>
      </c>
      <c r="C89" s="94"/>
      <c r="D89" s="94"/>
      <c r="E89" s="94"/>
      <c r="F89" s="94">
        <v>9</v>
      </c>
      <c r="G89" s="94">
        <v>2</v>
      </c>
      <c r="H89" s="94"/>
      <c r="I89" s="94"/>
      <c r="J89" s="94"/>
      <c r="K89" s="94"/>
      <c r="L89" s="94"/>
      <c r="M89" s="94"/>
      <c r="N89" s="3"/>
      <c r="O89" s="37" t="str">
        <f t="shared" si="0"/>
        <v/>
      </c>
      <c r="P89" s="22" t="str">
        <f t="shared" si="10"/>
        <v/>
      </c>
      <c r="Q89" s="37">
        <f t="shared" si="1"/>
        <v>1</v>
      </c>
      <c r="R89" s="22">
        <f t="shared" si="2"/>
        <v>1</v>
      </c>
      <c r="S89" s="37" t="str">
        <f t="shared" si="3"/>
        <v/>
      </c>
      <c r="T89" s="83" t="str">
        <f t="shared" si="4"/>
        <v/>
      </c>
    </row>
    <row r="90" spans="1:20" s="1" customFormat="1" ht="24" customHeight="1" x14ac:dyDescent="0.25">
      <c r="A90" s="155" t="s">
        <v>216</v>
      </c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3"/>
      <c r="O90" s="37" t="str">
        <f t="shared" si="0"/>
        <v/>
      </c>
      <c r="P90" s="22" t="str">
        <f t="shared" si="10"/>
        <v/>
      </c>
      <c r="Q90" s="37" t="str">
        <f t="shared" si="1"/>
        <v/>
      </c>
      <c r="R90" s="22" t="str">
        <f t="shared" si="2"/>
        <v/>
      </c>
      <c r="S90" s="37" t="str">
        <f t="shared" si="3"/>
        <v/>
      </c>
      <c r="T90" s="83" t="str">
        <f t="shared" si="4"/>
        <v/>
      </c>
    </row>
    <row r="91" spans="1:20" s="1" customFormat="1" ht="24" customHeight="1" x14ac:dyDescent="0.25">
      <c r="A91" s="155" t="s">
        <v>217</v>
      </c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3"/>
      <c r="O91" s="37" t="str">
        <f t="shared" si="0"/>
        <v/>
      </c>
      <c r="P91" s="22" t="str">
        <f t="shared" si="10"/>
        <v/>
      </c>
      <c r="Q91" s="37" t="str">
        <f t="shared" si="1"/>
        <v/>
      </c>
      <c r="R91" s="22" t="str">
        <f t="shared" si="2"/>
        <v/>
      </c>
      <c r="S91" s="37" t="str">
        <f t="shared" si="3"/>
        <v/>
      </c>
      <c r="T91" s="83" t="str">
        <f t="shared" si="4"/>
        <v/>
      </c>
    </row>
    <row r="92" spans="1:20" s="1" customFormat="1" ht="24" customHeight="1" x14ac:dyDescent="0.25">
      <c r="A92" s="47" t="s">
        <v>218</v>
      </c>
      <c r="B92" s="94">
        <v>28</v>
      </c>
      <c r="C92" s="94"/>
      <c r="D92" s="94"/>
      <c r="E92" s="94"/>
      <c r="F92" s="94">
        <v>20</v>
      </c>
      <c r="G92" s="94">
        <v>7</v>
      </c>
      <c r="H92" s="94"/>
      <c r="I92" s="94">
        <v>1</v>
      </c>
      <c r="J92" s="94"/>
      <c r="K92" s="94"/>
      <c r="L92" s="94"/>
      <c r="M92" s="94"/>
      <c r="N92" s="3"/>
      <c r="O92" s="37" t="str">
        <f t="shared" si="0"/>
        <v/>
      </c>
      <c r="P92" s="22" t="str">
        <f t="shared" si="10"/>
        <v/>
      </c>
      <c r="Q92" s="37">
        <f t="shared" si="1"/>
        <v>0.9642857142857143</v>
      </c>
      <c r="R92" s="22">
        <f t="shared" si="2"/>
        <v>1</v>
      </c>
      <c r="S92" s="37" t="str">
        <f t="shared" si="3"/>
        <v/>
      </c>
      <c r="T92" s="83" t="str">
        <f t="shared" si="4"/>
        <v/>
      </c>
    </row>
    <row r="93" spans="1:20" s="1" customFormat="1" ht="24" customHeight="1" x14ac:dyDescent="0.25">
      <c r="A93" s="47" t="s">
        <v>219</v>
      </c>
      <c r="B93" s="94">
        <v>4</v>
      </c>
      <c r="C93" s="94"/>
      <c r="D93" s="94"/>
      <c r="E93" s="94"/>
      <c r="F93" s="94">
        <v>3</v>
      </c>
      <c r="G93" s="94"/>
      <c r="H93" s="94">
        <v>1</v>
      </c>
      <c r="I93" s="94"/>
      <c r="J93" s="94"/>
      <c r="K93" s="94"/>
      <c r="L93" s="94"/>
      <c r="M93" s="94"/>
      <c r="N93" s="3"/>
      <c r="O93" s="37" t="str">
        <f t="shared" si="0"/>
        <v/>
      </c>
      <c r="P93" s="22" t="str">
        <f t="shared" si="10"/>
        <v/>
      </c>
      <c r="Q93" s="37">
        <f t="shared" si="1"/>
        <v>1</v>
      </c>
      <c r="R93" s="22">
        <f t="shared" si="2"/>
        <v>0.75</v>
      </c>
      <c r="S93" s="37" t="str">
        <f t="shared" si="3"/>
        <v/>
      </c>
      <c r="T93" s="83" t="str">
        <f t="shared" si="4"/>
        <v/>
      </c>
    </row>
    <row r="94" spans="1:20" s="1" customFormat="1" ht="24" customHeight="1" x14ac:dyDescent="0.25">
      <c r="A94" s="155" t="s">
        <v>220</v>
      </c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3"/>
      <c r="O94" s="37" t="str">
        <f t="shared" si="0"/>
        <v/>
      </c>
      <c r="P94" s="22" t="str">
        <f t="shared" si="10"/>
        <v/>
      </c>
      <c r="Q94" s="37" t="str">
        <f t="shared" si="1"/>
        <v/>
      </c>
      <c r="R94" s="22" t="str">
        <f t="shared" si="2"/>
        <v/>
      </c>
      <c r="S94" s="37" t="str">
        <f t="shared" si="3"/>
        <v/>
      </c>
      <c r="T94" s="83" t="str">
        <f t="shared" si="4"/>
        <v/>
      </c>
    </row>
    <row r="95" spans="1:20" s="1" customFormat="1" ht="24" customHeight="1" x14ac:dyDescent="0.25">
      <c r="A95" s="47" t="s">
        <v>221</v>
      </c>
      <c r="B95" s="94">
        <v>13</v>
      </c>
      <c r="C95" s="94"/>
      <c r="D95" s="94"/>
      <c r="E95" s="94"/>
      <c r="F95" s="94">
        <v>10</v>
      </c>
      <c r="G95" s="94">
        <v>2</v>
      </c>
      <c r="H95" s="94"/>
      <c r="I95" s="94">
        <v>1</v>
      </c>
      <c r="J95" s="94"/>
      <c r="K95" s="94"/>
      <c r="L95" s="94"/>
      <c r="M95" s="94"/>
      <c r="N95" s="3"/>
      <c r="O95" s="37" t="str">
        <f t="shared" si="0"/>
        <v/>
      </c>
      <c r="P95" s="22" t="str">
        <f t="shared" si="10"/>
        <v/>
      </c>
      <c r="Q95" s="37">
        <f t="shared" si="1"/>
        <v>0.92307692307692313</v>
      </c>
      <c r="R95" s="22">
        <f t="shared" si="2"/>
        <v>1</v>
      </c>
      <c r="S95" s="37" t="str">
        <f t="shared" si="3"/>
        <v/>
      </c>
      <c r="T95" s="83" t="str">
        <f t="shared" si="4"/>
        <v/>
      </c>
    </row>
    <row r="96" spans="1:20" s="1" customFormat="1" ht="24" customHeight="1" x14ac:dyDescent="0.25">
      <c r="A96" s="155" t="s">
        <v>222</v>
      </c>
      <c r="B96" s="94">
        <v>10</v>
      </c>
      <c r="C96" s="94"/>
      <c r="D96" s="94"/>
      <c r="E96" s="94"/>
      <c r="F96" s="94">
        <v>5</v>
      </c>
      <c r="G96" s="94">
        <v>3</v>
      </c>
      <c r="H96" s="94">
        <v>1</v>
      </c>
      <c r="I96" s="94">
        <v>1</v>
      </c>
      <c r="J96" s="94"/>
      <c r="K96" s="94"/>
      <c r="L96" s="94"/>
      <c r="M96" s="94"/>
      <c r="N96" s="3"/>
      <c r="O96" s="37" t="str">
        <f t="shared" si="0"/>
        <v/>
      </c>
      <c r="P96" s="22" t="str">
        <f t="shared" si="10"/>
        <v/>
      </c>
      <c r="Q96" s="37">
        <f t="shared" si="1"/>
        <v>0.9</v>
      </c>
      <c r="R96" s="22">
        <f t="shared" si="2"/>
        <v>0.88888888888888884</v>
      </c>
      <c r="S96" s="37" t="str">
        <f t="shared" si="3"/>
        <v/>
      </c>
      <c r="T96" s="83" t="str">
        <f t="shared" si="4"/>
        <v/>
      </c>
    </row>
    <row r="97" spans="1:20" s="1" customFormat="1" ht="24" customHeight="1" x14ac:dyDescent="0.25">
      <c r="A97" s="47" t="s">
        <v>223</v>
      </c>
      <c r="B97" s="94">
        <v>7</v>
      </c>
      <c r="C97" s="94"/>
      <c r="D97" s="94"/>
      <c r="E97" s="94"/>
      <c r="F97" s="94"/>
      <c r="G97" s="94"/>
      <c r="H97" s="94"/>
      <c r="I97" s="94">
        <v>7</v>
      </c>
      <c r="J97" s="94"/>
      <c r="K97" s="94"/>
      <c r="L97" s="94"/>
      <c r="M97" s="94"/>
      <c r="N97" s="3"/>
      <c r="O97" s="37" t="str">
        <f t="shared" si="0"/>
        <v/>
      </c>
      <c r="P97" s="22" t="str">
        <f t="shared" si="10"/>
        <v/>
      </c>
      <c r="Q97" s="37">
        <f t="shared" si="1"/>
        <v>0</v>
      </c>
      <c r="R97" s="22" t="str">
        <f t="shared" si="2"/>
        <v/>
      </c>
      <c r="S97" s="37" t="str">
        <f t="shared" si="3"/>
        <v/>
      </c>
      <c r="T97" s="83" t="str">
        <f t="shared" si="4"/>
        <v/>
      </c>
    </row>
    <row r="98" spans="1:20" s="1" customFormat="1" ht="24" customHeight="1" x14ac:dyDescent="0.25">
      <c r="A98" s="47" t="s">
        <v>224</v>
      </c>
      <c r="B98" s="94">
        <v>4</v>
      </c>
      <c r="C98" s="94"/>
      <c r="D98" s="94"/>
      <c r="E98" s="94"/>
      <c r="F98" s="94">
        <v>4</v>
      </c>
      <c r="G98" s="94"/>
      <c r="H98" s="94"/>
      <c r="I98" s="94"/>
      <c r="J98" s="94"/>
      <c r="K98" s="94"/>
      <c r="L98" s="94"/>
      <c r="M98" s="94"/>
      <c r="N98" s="3"/>
      <c r="O98" s="37" t="str">
        <f t="shared" si="0"/>
        <v/>
      </c>
      <c r="P98" s="22" t="str">
        <f t="shared" si="10"/>
        <v/>
      </c>
      <c r="Q98" s="37">
        <f t="shared" si="1"/>
        <v>1</v>
      </c>
      <c r="R98" s="22">
        <f t="shared" si="2"/>
        <v>1</v>
      </c>
      <c r="S98" s="37" t="str">
        <f t="shared" si="3"/>
        <v/>
      </c>
      <c r="T98" s="83" t="str">
        <f t="shared" si="4"/>
        <v/>
      </c>
    </row>
    <row r="99" spans="1:20" s="1" customFormat="1" ht="24" customHeight="1" x14ac:dyDescent="0.25">
      <c r="A99" s="47" t="s">
        <v>225</v>
      </c>
      <c r="B99" s="94">
        <v>5</v>
      </c>
      <c r="C99" s="94"/>
      <c r="D99" s="94"/>
      <c r="E99" s="94"/>
      <c r="F99" s="94">
        <v>4</v>
      </c>
      <c r="G99" s="94">
        <v>1</v>
      </c>
      <c r="H99" s="94"/>
      <c r="I99" s="94"/>
      <c r="J99" s="94"/>
      <c r="K99" s="94"/>
      <c r="L99" s="94"/>
      <c r="M99" s="94"/>
      <c r="N99" s="3"/>
      <c r="O99" s="37" t="str">
        <f t="shared" si="0"/>
        <v/>
      </c>
      <c r="P99" s="22" t="str">
        <f t="shared" si="10"/>
        <v/>
      </c>
      <c r="Q99" s="37">
        <f t="shared" si="1"/>
        <v>1</v>
      </c>
      <c r="R99" s="22">
        <f t="shared" si="2"/>
        <v>1</v>
      </c>
      <c r="S99" s="37" t="str">
        <f t="shared" si="3"/>
        <v/>
      </c>
      <c r="T99" s="83" t="str">
        <f t="shared" si="4"/>
        <v/>
      </c>
    </row>
    <row r="100" spans="1:20" s="1" customFormat="1" ht="24" customHeight="1" x14ac:dyDescent="0.25">
      <c r="A100" s="47" t="s">
        <v>226</v>
      </c>
      <c r="B100" s="94">
        <v>8</v>
      </c>
      <c r="C100" s="94"/>
      <c r="D100" s="94"/>
      <c r="E100" s="94"/>
      <c r="F100" s="94">
        <v>4</v>
      </c>
      <c r="G100" s="94">
        <v>3</v>
      </c>
      <c r="H100" s="94"/>
      <c r="I100" s="94">
        <v>1</v>
      </c>
      <c r="J100" s="94"/>
      <c r="K100" s="94"/>
      <c r="L100" s="94"/>
      <c r="M100" s="94"/>
      <c r="N100" s="3"/>
      <c r="O100" s="37" t="str">
        <f t="shared" si="0"/>
        <v/>
      </c>
      <c r="P100" s="22" t="str">
        <f t="shared" si="10"/>
        <v/>
      </c>
      <c r="Q100" s="37">
        <f t="shared" si="1"/>
        <v>0.875</v>
      </c>
      <c r="R100" s="22">
        <f t="shared" si="2"/>
        <v>1</v>
      </c>
      <c r="S100" s="37" t="str">
        <f t="shared" si="3"/>
        <v/>
      </c>
      <c r="T100" s="83" t="str">
        <f t="shared" si="4"/>
        <v/>
      </c>
    </row>
    <row r="101" spans="1:20" s="1" customFormat="1" ht="24" customHeight="1" x14ac:dyDescent="0.25">
      <c r="A101" s="155" t="s">
        <v>227</v>
      </c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3"/>
      <c r="O101" s="37" t="str">
        <f t="shared" si="0"/>
        <v/>
      </c>
      <c r="P101" s="22" t="str">
        <f t="shared" si="10"/>
        <v/>
      </c>
      <c r="Q101" s="37" t="str">
        <f t="shared" si="1"/>
        <v/>
      </c>
      <c r="R101" s="22" t="str">
        <f t="shared" si="2"/>
        <v/>
      </c>
      <c r="S101" s="37" t="str">
        <f t="shared" si="3"/>
        <v/>
      </c>
      <c r="T101" s="83" t="str">
        <f t="shared" si="4"/>
        <v/>
      </c>
    </row>
    <row r="102" spans="1:20" s="1" customFormat="1" ht="24" customHeight="1" x14ac:dyDescent="0.25">
      <c r="A102" s="155" t="s">
        <v>228</v>
      </c>
      <c r="B102" s="94">
        <v>18</v>
      </c>
      <c r="C102" s="94"/>
      <c r="D102" s="94"/>
      <c r="E102" s="94"/>
      <c r="F102" s="94">
        <v>9</v>
      </c>
      <c r="G102" s="94">
        <v>5</v>
      </c>
      <c r="H102" s="94">
        <v>1</v>
      </c>
      <c r="I102" s="94">
        <v>3</v>
      </c>
      <c r="J102" s="94"/>
      <c r="K102" s="94"/>
      <c r="L102" s="94"/>
      <c r="M102" s="94"/>
      <c r="N102" s="3"/>
      <c r="O102" s="37" t="str">
        <f t="shared" si="0"/>
        <v/>
      </c>
      <c r="P102" s="22" t="str">
        <f t="shared" si="10"/>
        <v/>
      </c>
      <c r="Q102" s="37">
        <f t="shared" si="1"/>
        <v>0.83333333333333337</v>
      </c>
      <c r="R102" s="22">
        <f t="shared" si="2"/>
        <v>0.93333333333333335</v>
      </c>
      <c r="S102" s="37" t="str">
        <f t="shared" si="3"/>
        <v/>
      </c>
      <c r="T102" s="83" t="str">
        <f t="shared" si="4"/>
        <v/>
      </c>
    </row>
    <row r="103" spans="1:20" s="1" customFormat="1" ht="24" customHeight="1" x14ac:dyDescent="0.25">
      <c r="A103" s="47" t="s">
        <v>229</v>
      </c>
      <c r="B103" s="94">
        <v>3</v>
      </c>
      <c r="C103" s="94"/>
      <c r="D103" s="94"/>
      <c r="E103" s="94"/>
      <c r="F103" s="94">
        <v>1</v>
      </c>
      <c r="G103" s="94"/>
      <c r="H103" s="94">
        <v>2</v>
      </c>
      <c r="I103" s="94"/>
      <c r="J103" s="94"/>
      <c r="K103" s="94"/>
      <c r="L103" s="94"/>
      <c r="M103" s="94"/>
      <c r="N103" s="3"/>
      <c r="O103" s="37" t="str">
        <f t="shared" si="0"/>
        <v/>
      </c>
      <c r="P103" s="22" t="str">
        <f t="shared" si="10"/>
        <v/>
      </c>
      <c r="Q103" s="37">
        <f t="shared" si="1"/>
        <v>1</v>
      </c>
      <c r="R103" s="22">
        <f t="shared" si="2"/>
        <v>0.33333333333333331</v>
      </c>
      <c r="S103" s="37" t="str">
        <f t="shared" si="3"/>
        <v/>
      </c>
      <c r="T103" s="83" t="str">
        <f t="shared" si="4"/>
        <v/>
      </c>
    </row>
    <row r="104" spans="1:20" s="1" customFormat="1" ht="24" customHeight="1" x14ac:dyDescent="0.25">
      <c r="A104" s="47" t="s">
        <v>230</v>
      </c>
      <c r="B104" s="94">
        <v>6</v>
      </c>
      <c r="C104" s="94"/>
      <c r="D104" s="94"/>
      <c r="E104" s="94"/>
      <c r="F104" s="94">
        <v>3</v>
      </c>
      <c r="G104" s="94">
        <v>2</v>
      </c>
      <c r="H104" s="94"/>
      <c r="I104" s="94">
        <v>1</v>
      </c>
      <c r="J104" s="94"/>
      <c r="K104" s="94"/>
      <c r="L104" s="94"/>
      <c r="M104" s="94"/>
      <c r="N104" s="3"/>
      <c r="O104" s="37" t="str">
        <f t="shared" si="0"/>
        <v/>
      </c>
      <c r="P104" s="22" t="str">
        <f t="shared" si="10"/>
        <v/>
      </c>
      <c r="Q104" s="37">
        <f t="shared" si="1"/>
        <v>0.83333333333333337</v>
      </c>
      <c r="R104" s="22">
        <f t="shared" si="2"/>
        <v>1</v>
      </c>
      <c r="S104" s="37" t="str">
        <f t="shared" si="3"/>
        <v/>
      </c>
      <c r="T104" s="83" t="str">
        <f t="shared" si="4"/>
        <v/>
      </c>
    </row>
    <row r="105" spans="1:20" s="1" customFormat="1" ht="24" customHeight="1" x14ac:dyDescent="0.25">
      <c r="A105" s="155" t="s">
        <v>231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3"/>
      <c r="O105" s="37" t="str">
        <f t="shared" si="0"/>
        <v/>
      </c>
      <c r="P105" s="22" t="str">
        <f t="shared" si="10"/>
        <v/>
      </c>
      <c r="Q105" s="37" t="str">
        <f t="shared" si="1"/>
        <v/>
      </c>
      <c r="R105" s="22" t="str">
        <f t="shared" si="2"/>
        <v/>
      </c>
      <c r="S105" s="37" t="str">
        <f t="shared" si="3"/>
        <v/>
      </c>
      <c r="T105" s="83" t="str">
        <f t="shared" si="4"/>
        <v/>
      </c>
    </row>
    <row r="106" spans="1:20" s="1" customFormat="1" ht="24" customHeight="1" x14ac:dyDescent="0.25">
      <c r="A106" s="155" t="s">
        <v>232</v>
      </c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3"/>
      <c r="O106" s="37" t="str">
        <f t="shared" si="0"/>
        <v/>
      </c>
      <c r="P106" s="22" t="str">
        <f t="shared" si="10"/>
        <v/>
      </c>
      <c r="Q106" s="37" t="str">
        <f t="shared" si="1"/>
        <v/>
      </c>
      <c r="R106" s="22" t="str">
        <f t="shared" si="2"/>
        <v/>
      </c>
      <c r="S106" s="37" t="str">
        <f t="shared" si="3"/>
        <v/>
      </c>
      <c r="T106" s="83" t="str">
        <f t="shared" si="4"/>
        <v/>
      </c>
    </row>
    <row r="107" spans="1:20" s="1" customFormat="1" ht="24" customHeight="1" x14ac:dyDescent="0.25">
      <c r="A107" s="155" t="s">
        <v>233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3"/>
      <c r="O107" s="37" t="str">
        <f t="shared" si="0"/>
        <v/>
      </c>
      <c r="P107" s="22" t="str">
        <f t="shared" si="10"/>
        <v/>
      </c>
      <c r="Q107" s="37" t="str">
        <f t="shared" si="1"/>
        <v/>
      </c>
      <c r="R107" s="22" t="str">
        <f t="shared" si="2"/>
        <v/>
      </c>
      <c r="S107" s="37" t="str">
        <f t="shared" si="3"/>
        <v/>
      </c>
      <c r="T107" s="83" t="str">
        <f t="shared" si="4"/>
        <v/>
      </c>
    </row>
    <row r="108" spans="1:20" s="1" customFormat="1" ht="24" customHeight="1" x14ac:dyDescent="0.25">
      <c r="A108" s="155" t="s">
        <v>234</v>
      </c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3"/>
      <c r="O108" s="37" t="str">
        <f t="shared" si="0"/>
        <v/>
      </c>
      <c r="P108" s="22" t="str">
        <f t="shared" si="10"/>
        <v/>
      </c>
      <c r="Q108" s="37" t="str">
        <f t="shared" si="1"/>
        <v/>
      </c>
      <c r="R108" s="22" t="str">
        <f t="shared" si="2"/>
        <v/>
      </c>
      <c r="S108" s="37" t="str">
        <f t="shared" si="3"/>
        <v/>
      </c>
      <c r="T108" s="83" t="str">
        <f t="shared" si="4"/>
        <v/>
      </c>
    </row>
    <row r="109" spans="1:20" s="1" customFormat="1" ht="24" customHeight="1" x14ac:dyDescent="0.25">
      <c r="A109" s="155" t="s">
        <v>235</v>
      </c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3"/>
      <c r="O109" s="37" t="str">
        <f t="shared" si="0"/>
        <v/>
      </c>
      <c r="P109" s="22" t="str">
        <f t="shared" si="10"/>
        <v/>
      </c>
      <c r="Q109" s="37" t="str">
        <f t="shared" si="1"/>
        <v/>
      </c>
      <c r="R109" s="22" t="str">
        <f t="shared" si="2"/>
        <v/>
      </c>
      <c r="S109" s="37" t="str">
        <f t="shared" si="3"/>
        <v/>
      </c>
      <c r="T109" s="83" t="str">
        <f t="shared" si="4"/>
        <v/>
      </c>
    </row>
    <row r="110" spans="1:20" s="1" customFormat="1" ht="24" customHeight="1" x14ac:dyDescent="0.25">
      <c r="A110" s="47" t="s">
        <v>236</v>
      </c>
      <c r="B110" s="94">
        <v>25</v>
      </c>
      <c r="C110" s="94"/>
      <c r="D110" s="94"/>
      <c r="E110" s="94"/>
      <c r="F110" s="94">
        <v>20</v>
      </c>
      <c r="G110" s="94">
        <v>4</v>
      </c>
      <c r="H110" s="94"/>
      <c r="I110" s="94">
        <v>1</v>
      </c>
      <c r="J110" s="94"/>
      <c r="K110" s="94"/>
      <c r="L110" s="94"/>
      <c r="M110" s="94"/>
      <c r="N110" s="3"/>
      <c r="O110" s="37" t="str">
        <f t="shared" si="0"/>
        <v/>
      </c>
      <c r="P110" s="22" t="str">
        <f t="shared" si="10"/>
        <v/>
      </c>
      <c r="Q110" s="37">
        <f t="shared" si="1"/>
        <v>0.96</v>
      </c>
      <c r="R110" s="22">
        <f t="shared" si="2"/>
        <v>1</v>
      </c>
      <c r="S110" s="37" t="str">
        <f t="shared" si="3"/>
        <v/>
      </c>
      <c r="T110" s="83" t="str">
        <f t="shared" si="4"/>
        <v/>
      </c>
    </row>
    <row r="111" spans="1:20" s="1" customFormat="1" ht="24" customHeight="1" thickBot="1" x14ac:dyDescent="0.3">
      <c r="A111" s="157" t="s">
        <v>237</v>
      </c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02"/>
      <c r="O111" s="103" t="str">
        <f t="shared" si="0"/>
        <v/>
      </c>
      <c r="P111" s="104" t="str">
        <f t="shared" si="10"/>
        <v/>
      </c>
      <c r="Q111" s="103" t="str">
        <f t="shared" si="1"/>
        <v/>
      </c>
      <c r="R111" s="104" t="str">
        <f t="shared" si="2"/>
        <v/>
      </c>
      <c r="S111" s="103" t="str">
        <f t="shared" si="3"/>
        <v/>
      </c>
      <c r="T111" s="105" t="str">
        <f t="shared" si="4"/>
        <v/>
      </c>
    </row>
    <row r="112" spans="1:20" s="1" customFormat="1" ht="13.9" customHeight="1" thickTop="1" thickBot="1" x14ac:dyDescent="0.3">
      <c r="A112" s="121" t="s">
        <v>238</v>
      </c>
      <c r="B112" s="122">
        <f>SUM(B87:B111)</f>
        <v>230</v>
      </c>
      <c r="C112" s="122">
        <f t="shared" ref="C112:M112" si="14">SUM(C87:C111)</f>
        <v>0</v>
      </c>
      <c r="D112" s="122">
        <f t="shared" si="14"/>
        <v>0</v>
      </c>
      <c r="E112" s="122">
        <f t="shared" si="14"/>
        <v>0</v>
      </c>
      <c r="F112" s="122">
        <f t="shared" si="14"/>
        <v>161</v>
      </c>
      <c r="G112" s="122">
        <f t="shared" si="14"/>
        <v>41</v>
      </c>
      <c r="H112" s="122">
        <f t="shared" si="14"/>
        <v>6</v>
      </c>
      <c r="I112" s="122">
        <f t="shared" si="14"/>
        <v>22</v>
      </c>
      <c r="J112" s="122">
        <f t="shared" si="14"/>
        <v>0</v>
      </c>
      <c r="K112" s="122">
        <f t="shared" si="14"/>
        <v>0</v>
      </c>
      <c r="L112" s="122">
        <f t="shared" si="14"/>
        <v>0</v>
      </c>
      <c r="M112" s="122">
        <f t="shared" si="14"/>
        <v>0</v>
      </c>
      <c r="N112" s="111"/>
      <c r="O112" s="107" t="str">
        <f t="shared" si="0"/>
        <v/>
      </c>
      <c r="P112" s="123" t="str">
        <f t="shared" si="10"/>
        <v/>
      </c>
      <c r="Q112" s="107">
        <f t="shared" si="1"/>
        <v>0.90434782608695652</v>
      </c>
      <c r="R112" s="123">
        <f t="shared" si="2"/>
        <v>0.97115384615384615</v>
      </c>
      <c r="S112" s="107" t="str">
        <f t="shared" si="3"/>
        <v/>
      </c>
      <c r="T112" s="124" t="str">
        <f t="shared" si="4"/>
        <v/>
      </c>
    </row>
    <row r="113" spans="1:20" s="1" customFormat="1" ht="24" customHeight="1" thickTop="1" x14ac:dyDescent="0.25">
      <c r="A113" s="156" t="s">
        <v>239</v>
      </c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6"/>
      <c r="O113" s="81" t="str">
        <f t="shared" si="0"/>
        <v/>
      </c>
      <c r="P113" s="82" t="str">
        <f t="shared" si="10"/>
        <v/>
      </c>
      <c r="Q113" s="81" t="str">
        <f t="shared" si="1"/>
        <v/>
      </c>
      <c r="R113" s="82" t="str">
        <f t="shared" si="2"/>
        <v/>
      </c>
      <c r="S113" s="81" t="str">
        <f t="shared" si="3"/>
        <v/>
      </c>
      <c r="T113" s="89" t="str">
        <f t="shared" si="4"/>
        <v/>
      </c>
    </row>
    <row r="114" spans="1:20" s="1" customFormat="1" ht="24" customHeight="1" x14ac:dyDescent="0.25">
      <c r="A114" s="155" t="s">
        <v>240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3"/>
      <c r="O114" s="37" t="str">
        <f t="shared" si="0"/>
        <v/>
      </c>
      <c r="P114" s="22" t="str">
        <f t="shared" si="10"/>
        <v/>
      </c>
      <c r="Q114" s="37" t="str">
        <f t="shared" si="1"/>
        <v/>
      </c>
      <c r="R114" s="22" t="str">
        <f t="shared" si="2"/>
        <v/>
      </c>
      <c r="S114" s="37" t="str">
        <f t="shared" si="3"/>
        <v/>
      </c>
      <c r="T114" s="83" t="str">
        <f t="shared" si="4"/>
        <v/>
      </c>
    </row>
    <row r="115" spans="1:20" s="1" customFormat="1" ht="24" customHeight="1" x14ac:dyDescent="0.25">
      <c r="A115" s="47" t="s">
        <v>241</v>
      </c>
      <c r="B115" s="94">
        <v>6</v>
      </c>
      <c r="C115" s="94"/>
      <c r="D115" s="94"/>
      <c r="E115" s="94"/>
      <c r="F115" s="94">
        <v>4</v>
      </c>
      <c r="G115" s="94">
        <v>2</v>
      </c>
      <c r="H115" s="94"/>
      <c r="I115" s="94"/>
      <c r="J115" s="94"/>
      <c r="K115" s="94"/>
      <c r="L115" s="94"/>
      <c r="M115" s="94"/>
      <c r="N115" s="3"/>
      <c r="O115" s="37" t="str">
        <f t="shared" si="0"/>
        <v/>
      </c>
      <c r="P115" s="22" t="str">
        <f t="shared" si="10"/>
        <v/>
      </c>
      <c r="Q115" s="37">
        <f t="shared" si="1"/>
        <v>1</v>
      </c>
      <c r="R115" s="22">
        <f t="shared" si="2"/>
        <v>1</v>
      </c>
      <c r="S115" s="37" t="str">
        <f t="shared" si="3"/>
        <v/>
      </c>
      <c r="T115" s="83" t="str">
        <f t="shared" si="4"/>
        <v/>
      </c>
    </row>
    <row r="116" spans="1:20" s="1" customFormat="1" ht="24" customHeight="1" x14ac:dyDescent="0.25">
      <c r="A116" s="155" t="s">
        <v>242</v>
      </c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3"/>
      <c r="O116" s="37" t="str">
        <f t="shared" si="0"/>
        <v/>
      </c>
      <c r="P116" s="22" t="str">
        <f t="shared" si="10"/>
        <v/>
      </c>
      <c r="Q116" s="37" t="str">
        <f t="shared" si="1"/>
        <v/>
      </c>
      <c r="R116" s="22" t="str">
        <f t="shared" si="2"/>
        <v/>
      </c>
      <c r="S116" s="37" t="str">
        <f t="shared" si="3"/>
        <v/>
      </c>
      <c r="T116" s="83" t="str">
        <f t="shared" si="4"/>
        <v/>
      </c>
    </row>
    <row r="117" spans="1:20" s="1" customFormat="1" ht="24" customHeight="1" x14ac:dyDescent="0.25">
      <c r="A117" s="47" t="s">
        <v>243</v>
      </c>
      <c r="B117" s="94">
        <v>10</v>
      </c>
      <c r="C117" s="94"/>
      <c r="D117" s="94"/>
      <c r="E117" s="94"/>
      <c r="F117" s="94">
        <v>6</v>
      </c>
      <c r="G117" s="94">
        <v>3</v>
      </c>
      <c r="H117" s="94"/>
      <c r="I117" s="94">
        <v>1</v>
      </c>
      <c r="J117" s="94"/>
      <c r="K117" s="94"/>
      <c r="L117" s="94"/>
      <c r="M117" s="94"/>
      <c r="N117" s="3"/>
      <c r="O117" s="37" t="str">
        <f t="shared" si="0"/>
        <v/>
      </c>
      <c r="P117" s="22" t="str">
        <f t="shared" si="10"/>
        <v/>
      </c>
      <c r="Q117" s="37">
        <f t="shared" si="1"/>
        <v>0.9</v>
      </c>
      <c r="R117" s="22">
        <f t="shared" si="2"/>
        <v>1</v>
      </c>
      <c r="S117" s="37" t="str">
        <f t="shared" si="3"/>
        <v/>
      </c>
      <c r="T117" s="83" t="str">
        <f t="shared" si="4"/>
        <v/>
      </c>
    </row>
    <row r="118" spans="1:20" s="1" customFormat="1" ht="24" customHeight="1" x14ac:dyDescent="0.25">
      <c r="A118" s="155" t="s">
        <v>244</v>
      </c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3"/>
      <c r="O118" s="37" t="str">
        <f t="shared" si="0"/>
        <v/>
      </c>
      <c r="P118" s="22" t="str">
        <f t="shared" si="10"/>
        <v/>
      </c>
      <c r="Q118" s="37" t="str">
        <f t="shared" si="1"/>
        <v/>
      </c>
      <c r="R118" s="22" t="str">
        <f t="shared" si="2"/>
        <v/>
      </c>
      <c r="S118" s="37" t="str">
        <f t="shared" si="3"/>
        <v/>
      </c>
      <c r="T118" s="83" t="str">
        <f t="shared" si="4"/>
        <v/>
      </c>
    </row>
    <row r="119" spans="1:20" s="1" customFormat="1" ht="24" customHeight="1" x14ac:dyDescent="0.25">
      <c r="A119" s="155" t="s">
        <v>245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3"/>
      <c r="O119" s="37" t="str">
        <f t="shared" si="0"/>
        <v/>
      </c>
      <c r="P119" s="22" t="str">
        <f t="shared" si="10"/>
        <v/>
      </c>
      <c r="Q119" s="37" t="str">
        <f t="shared" si="1"/>
        <v/>
      </c>
      <c r="R119" s="22" t="str">
        <f t="shared" si="2"/>
        <v/>
      </c>
      <c r="S119" s="37" t="str">
        <f t="shared" si="3"/>
        <v/>
      </c>
      <c r="T119" s="83" t="str">
        <f t="shared" si="4"/>
        <v/>
      </c>
    </row>
    <row r="120" spans="1:20" s="1" customFormat="1" ht="24" customHeight="1" x14ac:dyDescent="0.25">
      <c r="A120" s="155" t="s">
        <v>246</v>
      </c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3"/>
      <c r="O120" s="37" t="str">
        <f t="shared" si="0"/>
        <v/>
      </c>
      <c r="P120" s="22" t="str">
        <f t="shared" si="10"/>
        <v/>
      </c>
      <c r="Q120" s="37" t="str">
        <f t="shared" si="1"/>
        <v/>
      </c>
      <c r="R120" s="22" t="str">
        <f t="shared" si="2"/>
        <v/>
      </c>
      <c r="S120" s="37" t="str">
        <f t="shared" si="3"/>
        <v/>
      </c>
      <c r="T120" s="83" t="str">
        <f t="shared" si="4"/>
        <v/>
      </c>
    </row>
    <row r="121" spans="1:20" s="1" customFormat="1" ht="24" customHeight="1" x14ac:dyDescent="0.25">
      <c r="A121" s="155" t="s">
        <v>247</v>
      </c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3"/>
      <c r="O121" s="37" t="str">
        <f t="shared" si="0"/>
        <v/>
      </c>
      <c r="P121" s="22" t="str">
        <f t="shared" si="10"/>
        <v/>
      </c>
      <c r="Q121" s="37" t="str">
        <f t="shared" si="1"/>
        <v/>
      </c>
      <c r="R121" s="22" t="str">
        <f t="shared" si="2"/>
        <v/>
      </c>
      <c r="S121" s="37" t="str">
        <f t="shared" si="3"/>
        <v/>
      </c>
      <c r="T121" s="83" t="str">
        <f t="shared" si="4"/>
        <v/>
      </c>
    </row>
    <row r="122" spans="1:20" s="1" customFormat="1" ht="24" customHeight="1" x14ac:dyDescent="0.25">
      <c r="A122" s="47" t="s">
        <v>248</v>
      </c>
      <c r="B122" s="94">
        <v>26</v>
      </c>
      <c r="C122" s="94"/>
      <c r="D122" s="94"/>
      <c r="E122" s="94"/>
      <c r="F122" s="94">
        <v>6</v>
      </c>
      <c r="G122" s="94"/>
      <c r="H122" s="94"/>
      <c r="I122" s="94">
        <v>20</v>
      </c>
      <c r="J122" s="94"/>
      <c r="K122" s="94"/>
      <c r="L122" s="94"/>
      <c r="M122" s="94"/>
      <c r="N122" s="3"/>
      <c r="O122" s="37" t="str">
        <f t="shared" si="0"/>
        <v/>
      </c>
      <c r="P122" s="22" t="str">
        <f t="shared" si="10"/>
        <v/>
      </c>
      <c r="Q122" s="37">
        <f t="shared" si="1"/>
        <v>0.23076923076923073</v>
      </c>
      <c r="R122" s="22">
        <f t="shared" si="2"/>
        <v>1</v>
      </c>
      <c r="S122" s="37" t="str">
        <f t="shared" si="3"/>
        <v/>
      </c>
      <c r="T122" s="83" t="str">
        <f t="shared" si="4"/>
        <v/>
      </c>
    </row>
    <row r="123" spans="1:20" s="1" customFormat="1" ht="24" customHeight="1" x14ac:dyDescent="0.25">
      <c r="A123" s="155" t="s">
        <v>249</v>
      </c>
      <c r="B123" s="94"/>
      <c r="C123" s="94"/>
      <c r="D123" s="94"/>
      <c r="E123" s="94"/>
      <c r="F123" s="94"/>
      <c r="G123" s="94"/>
      <c r="H123" s="94"/>
      <c r="I123" s="168"/>
      <c r="J123" s="94"/>
      <c r="K123" s="94"/>
      <c r="L123" s="94"/>
      <c r="M123" s="94"/>
      <c r="N123" s="3"/>
      <c r="O123" s="37" t="str">
        <f t="shared" si="0"/>
        <v/>
      </c>
      <c r="P123" s="22" t="str">
        <f t="shared" si="10"/>
        <v/>
      </c>
      <c r="Q123" s="37" t="str">
        <f t="shared" si="1"/>
        <v/>
      </c>
      <c r="R123" s="22" t="str">
        <f t="shared" si="2"/>
        <v/>
      </c>
      <c r="S123" s="37" t="str">
        <f t="shared" si="3"/>
        <v/>
      </c>
      <c r="T123" s="83" t="str">
        <f t="shared" si="4"/>
        <v/>
      </c>
    </row>
    <row r="124" spans="1:20" s="1" customFormat="1" ht="24" customHeight="1" x14ac:dyDescent="0.25">
      <c r="A124" s="155" t="s">
        <v>250</v>
      </c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3"/>
      <c r="O124" s="37" t="str">
        <f t="shared" si="0"/>
        <v/>
      </c>
      <c r="P124" s="22" t="str">
        <f t="shared" si="10"/>
        <v/>
      </c>
      <c r="Q124" s="37" t="str">
        <f t="shared" si="1"/>
        <v/>
      </c>
      <c r="R124" s="22" t="str">
        <f t="shared" si="2"/>
        <v/>
      </c>
      <c r="S124" s="37" t="str">
        <f t="shared" si="3"/>
        <v/>
      </c>
      <c r="T124" s="83" t="str">
        <f t="shared" si="4"/>
        <v/>
      </c>
    </row>
    <row r="125" spans="1:20" s="1" customFormat="1" ht="24" customHeight="1" x14ac:dyDescent="0.25">
      <c r="A125" s="155" t="s">
        <v>251</v>
      </c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3"/>
      <c r="O125" s="37" t="str">
        <f t="shared" si="0"/>
        <v/>
      </c>
      <c r="P125" s="22" t="str">
        <f t="shared" si="10"/>
        <v/>
      </c>
      <c r="Q125" s="37" t="str">
        <f t="shared" si="1"/>
        <v/>
      </c>
      <c r="R125" s="22" t="str">
        <f t="shared" si="2"/>
        <v/>
      </c>
      <c r="S125" s="37" t="str">
        <f t="shared" si="3"/>
        <v/>
      </c>
      <c r="T125" s="83" t="str">
        <f t="shared" si="4"/>
        <v/>
      </c>
    </row>
    <row r="126" spans="1:20" s="1" customFormat="1" ht="24" customHeight="1" x14ac:dyDescent="0.25">
      <c r="A126" s="155" t="s">
        <v>252</v>
      </c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3"/>
      <c r="O126" s="37" t="str">
        <f t="shared" si="0"/>
        <v/>
      </c>
      <c r="P126" s="22" t="str">
        <f t="shared" si="10"/>
        <v/>
      </c>
      <c r="Q126" s="37" t="str">
        <f t="shared" si="1"/>
        <v/>
      </c>
      <c r="R126" s="22" t="str">
        <f t="shared" si="2"/>
        <v/>
      </c>
      <c r="S126" s="37" t="str">
        <f t="shared" si="3"/>
        <v/>
      </c>
      <c r="T126" s="83" t="str">
        <f t="shared" si="4"/>
        <v/>
      </c>
    </row>
    <row r="127" spans="1:20" s="1" customFormat="1" ht="24" customHeight="1" x14ac:dyDescent="0.25">
      <c r="A127" s="155" t="s">
        <v>253</v>
      </c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3"/>
      <c r="O127" s="37" t="str">
        <f t="shared" si="0"/>
        <v/>
      </c>
      <c r="P127" s="22" t="str">
        <f t="shared" si="10"/>
        <v/>
      </c>
      <c r="Q127" s="37" t="str">
        <f t="shared" si="1"/>
        <v/>
      </c>
      <c r="R127" s="22" t="str">
        <f t="shared" si="2"/>
        <v/>
      </c>
      <c r="S127" s="37" t="str">
        <f t="shared" si="3"/>
        <v/>
      </c>
      <c r="T127" s="83" t="str">
        <f t="shared" si="4"/>
        <v/>
      </c>
    </row>
    <row r="128" spans="1:20" s="1" customFormat="1" ht="24" customHeight="1" x14ac:dyDescent="0.25">
      <c r="A128" s="155" t="s">
        <v>254</v>
      </c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3"/>
      <c r="O128" s="37" t="str">
        <f t="shared" si="0"/>
        <v/>
      </c>
      <c r="P128" s="22" t="str">
        <f t="shared" si="10"/>
        <v/>
      </c>
      <c r="Q128" s="37" t="str">
        <f t="shared" si="1"/>
        <v/>
      </c>
      <c r="R128" s="22" t="str">
        <f t="shared" si="2"/>
        <v/>
      </c>
      <c r="S128" s="37" t="str">
        <f t="shared" si="3"/>
        <v/>
      </c>
      <c r="T128" s="83" t="str">
        <f t="shared" si="4"/>
        <v/>
      </c>
    </row>
    <row r="129" spans="1:20" s="1" customFormat="1" ht="24" customHeight="1" x14ac:dyDescent="0.25">
      <c r="A129" s="155" t="s">
        <v>255</v>
      </c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3"/>
      <c r="O129" s="37" t="str">
        <f t="shared" si="0"/>
        <v/>
      </c>
      <c r="P129" s="22" t="str">
        <f t="shared" si="10"/>
        <v/>
      </c>
      <c r="Q129" s="37" t="str">
        <f t="shared" si="1"/>
        <v/>
      </c>
      <c r="R129" s="22" t="str">
        <f t="shared" si="2"/>
        <v/>
      </c>
      <c r="S129" s="37" t="str">
        <f t="shared" si="3"/>
        <v/>
      </c>
      <c r="T129" s="83" t="str">
        <f t="shared" si="4"/>
        <v/>
      </c>
    </row>
    <row r="130" spans="1:20" s="1" customFormat="1" ht="24" customHeight="1" x14ac:dyDescent="0.25">
      <c r="A130" s="155" t="s">
        <v>256</v>
      </c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3"/>
      <c r="O130" s="37" t="str">
        <f t="shared" si="0"/>
        <v/>
      </c>
      <c r="P130" s="22" t="str">
        <f t="shared" si="10"/>
        <v/>
      </c>
      <c r="Q130" s="37" t="str">
        <f t="shared" si="1"/>
        <v/>
      </c>
      <c r="R130" s="22" t="str">
        <f t="shared" si="2"/>
        <v/>
      </c>
      <c r="S130" s="37" t="str">
        <f t="shared" si="3"/>
        <v/>
      </c>
      <c r="T130" s="83" t="str">
        <f t="shared" si="4"/>
        <v/>
      </c>
    </row>
    <row r="131" spans="1:20" s="1" customFormat="1" ht="24" customHeight="1" x14ac:dyDescent="0.25">
      <c r="A131" s="155" t="s">
        <v>257</v>
      </c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3"/>
      <c r="O131" s="37" t="str">
        <f t="shared" si="0"/>
        <v/>
      </c>
      <c r="P131" s="22" t="str">
        <f t="shared" si="10"/>
        <v/>
      </c>
      <c r="Q131" s="37" t="str">
        <f t="shared" si="1"/>
        <v/>
      </c>
      <c r="R131" s="22" t="str">
        <f t="shared" si="2"/>
        <v/>
      </c>
      <c r="S131" s="37" t="str">
        <f t="shared" si="3"/>
        <v/>
      </c>
      <c r="T131" s="83" t="str">
        <f t="shared" si="4"/>
        <v/>
      </c>
    </row>
    <row r="132" spans="1:20" s="1" customFormat="1" ht="24" customHeight="1" x14ac:dyDescent="0.25">
      <c r="A132" s="155" t="s">
        <v>258</v>
      </c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3"/>
      <c r="O132" s="37" t="str">
        <f t="shared" si="0"/>
        <v/>
      </c>
      <c r="P132" s="22" t="str">
        <f t="shared" si="10"/>
        <v/>
      </c>
      <c r="Q132" s="37" t="str">
        <f t="shared" si="1"/>
        <v/>
      </c>
      <c r="R132" s="22" t="str">
        <f t="shared" si="2"/>
        <v/>
      </c>
      <c r="S132" s="37" t="str">
        <f t="shared" si="3"/>
        <v/>
      </c>
      <c r="T132" s="83" t="str">
        <f t="shared" si="4"/>
        <v/>
      </c>
    </row>
    <row r="133" spans="1:20" s="1" customFormat="1" ht="24" customHeight="1" x14ac:dyDescent="0.25">
      <c r="A133" s="47" t="s">
        <v>259</v>
      </c>
      <c r="B133" s="94">
        <v>3</v>
      </c>
      <c r="C133" s="94"/>
      <c r="D133" s="94"/>
      <c r="E133" s="94"/>
      <c r="F133" s="94">
        <v>1</v>
      </c>
      <c r="G133" s="94">
        <v>2</v>
      </c>
      <c r="H133" s="94"/>
      <c r="I133" s="94"/>
      <c r="J133" s="94"/>
      <c r="K133" s="94"/>
      <c r="L133" s="94"/>
      <c r="M133" s="94"/>
      <c r="N133" s="3"/>
      <c r="O133" s="37" t="str">
        <f t="shared" si="0"/>
        <v/>
      </c>
      <c r="P133" s="22" t="str">
        <f t="shared" si="10"/>
        <v/>
      </c>
      <c r="Q133" s="37">
        <f t="shared" si="1"/>
        <v>1</v>
      </c>
      <c r="R133" s="22">
        <f t="shared" si="2"/>
        <v>1</v>
      </c>
      <c r="S133" s="37" t="str">
        <f t="shared" si="3"/>
        <v/>
      </c>
      <c r="T133" s="83" t="str">
        <f t="shared" si="4"/>
        <v/>
      </c>
    </row>
    <row r="134" spans="1:20" s="1" customFormat="1" ht="24" customHeight="1" x14ac:dyDescent="0.25">
      <c r="A134" s="155" t="s">
        <v>260</v>
      </c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3"/>
      <c r="O134" s="37" t="str">
        <f t="shared" si="0"/>
        <v/>
      </c>
      <c r="P134" s="22" t="str">
        <f t="shared" ref="P134:P197" si="15">IF(($C134+$D134)=0,"",C134/($C134+$D134))</f>
        <v/>
      </c>
      <c r="Q134" s="37" t="str">
        <f t="shared" si="1"/>
        <v/>
      </c>
      <c r="R134" s="22" t="str">
        <f t="shared" si="2"/>
        <v/>
      </c>
      <c r="S134" s="37" t="str">
        <f t="shared" si="3"/>
        <v/>
      </c>
      <c r="T134" s="83" t="str">
        <f t="shared" si="4"/>
        <v/>
      </c>
    </row>
    <row r="135" spans="1:20" s="1" customFormat="1" ht="24" customHeight="1" x14ac:dyDescent="0.25">
      <c r="A135" s="155" t="s">
        <v>261</v>
      </c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3"/>
      <c r="O135" s="37" t="str">
        <f t="shared" si="0"/>
        <v/>
      </c>
      <c r="P135" s="22" t="str">
        <f t="shared" si="15"/>
        <v/>
      </c>
      <c r="Q135" s="37" t="str">
        <f t="shared" si="1"/>
        <v/>
      </c>
      <c r="R135" s="22" t="str">
        <f t="shared" si="2"/>
        <v/>
      </c>
      <c r="S135" s="37" t="str">
        <f t="shared" si="3"/>
        <v/>
      </c>
      <c r="T135" s="83" t="str">
        <f t="shared" si="4"/>
        <v/>
      </c>
    </row>
    <row r="136" spans="1:20" s="1" customFormat="1" ht="24" customHeight="1" x14ac:dyDescent="0.25">
      <c r="A136" s="158" t="s">
        <v>262</v>
      </c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3"/>
      <c r="O136" s="37" t="str">
        <f t="shared" si="0"/>
        <v/>
      </c>
      <c r="P136" s="22" t="str">
        <f t="shared" si="15"/>
        <v/>
      </c>
      <c r="Q136" s="37" t="str">
        <f t="shared" si="1"/>
        <v/>
      </c>
      <c r="R136" s="22" t="str">
        <f t="shared" si="2"/>
        <v/>
      </c>
      <c r="S136" s="37" t="str">
        <f t="shared" si="3"/>
        <v/>
      </c>
      <c r="T136" s="83" t="str">
        <f t="shared" si="4"/>
        <v/>
      </c>
    </row>
    <row r="137" spans="1:20" s="1" customFormat="1" ht="24" customHeight="1" x14ac:dyDescent="0.25">
      <c r="A137" s="158" t="s">
        <v>263</v>
      </c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3"/>
      <c r="O137" s="37" t="str">
        <f t="shared" si="0"/>
        <v/>
      </c>
      <c r="P137" s="22" t="str">
        <f t="shared" si="15"/>
        <v/>
      </c>
      <c r="Q137" s="37" t="str">
        <f t="shared" si="1"/>
        <v/>
      </c>
      <c r="R137" s="22" t="str">
        <f t="shared" si="2"/>
        <v/>
      </c>
      <c r="S137" s="37" t="str">
        <f t="shared" si="3"/>
        <v/>
      </c>
      <c r="T137" s="83" t="str">
        <f t="shared" si="4"/>
        <v/>
      </c>
    </row>
    <row r="138" spans="1:20" s="1" customFormat="1" ht="13.9" customHeight="1" x14ac:dyDescent="0.25">
      <c r="A138" s="155" t="s">
        <v>264</v>
      </c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3"/>
      <c r="O138" s="37" t="str">
        <f t="shared" si="0"/>
        <v/>
      </c>
      <c r="P138" s="22" t="str">
        <f t="shared" si="15"/>
        <v/>
      </c>
      <c r="Q138" s="37" t="str">
        <f t="shared" si="1"/>
        <v/>
      </c>
      <c r="R138" s="22" t="str">
        <f t="shared" si="2"/>
        <v/>
      </c>
      <c r="S138" s="37" t="str">
        <f t="shared" si="3"/>
        <v/>
      </c>
      <c r="T138" s="83" t="str">
        <f t="shared" si="4"/>
        <v/>
      </c>
    </row>
    <row r="139" spans="1:20" s="1" customFormat="1" ht="13.9" customHeight="1" thickBot="1" x14ac:dyDescent="0.3">
      <c r="A139" s="157" t="s">
        <v>265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02"/>
      <c r="O139" s="103" t="str">
        <f t="shared" si="0"/>
        <v/>
      </c>
      <c r="P139" s="104" t="str">
        <f t="shared" si="15"/>
        <v/>
      </c>
      <c r="Q139" s="103" t="str">
        <f t="shared" si="1"/>
        <v/>
      </c>
      <c r="R139" s="104" t="str">
        <f t="shared" si="2"/>
        <v/>
      </c>
      <c r="S139" s="103" t="str">
        <f t="shared" si="3"/>
        <v/>
      </c>
      <c r="T139" s="105" t="str">
        <f t="shared" si="4"/>
        <v/>
      </c>
    </row>
    <row r="140" spans="1:20" s="1" customFormat="1" ht="13.9" customHeight="1" thickTop="1" thickBot="1" x14ac:dyDescent="0.3">
      <c r="A140" s="121" t="s">
        <v>266</v>
      </c>
      <c r="B140" s="122">
        <f>SUM(B113:B139)</f>
        <v>45</v>
      </c>
      <c r="C140" s="122">
        <f t="shared" ref="C140:M140" si="16">SUM(C113:C139)</f>
        <v>0</v>
      </c>
      <c r="D140" s="122">
        <f t="shared" si="16"/>
        <v>0</v>
      </c>
      <c r="E140" s="122">
        <f t="shared" si="16"/>
        <v>0</v>
      </c>
      <c r="F140" s="122">
        <f t="shared" si="16"/>
        <v>17</v>
      </c>
      <c r="G140" s="122">
        <f t="shared" si="16"/>
        <v>7</v>
      </c>
      <c r="H140" s="122">
        <f t="shared" si="16"/>
        <v>0</v>
      </c>
      <c r="I140" s="122">
        <f t="shared" si="16"/>
        <v>21</v>
      </c>
      <c r="J140" s="122">
        <f t="shared" si="16"/>
        <v>0</v>
      </c>
      <c r="K140" s="122">
        <f t="shared" si="16"/>
        <v>0</v>
      </c>
      <c r="L140" s="122">
        <f t="shared" si="16"/>
        <v>0</v>
      </c>
      <c r="M140" s="122">
        <f t="shared" si="16"/>
        <v>0</v>
      </c>
      <c r="N140" s="111"/>
      <c r="O140" s="107" t="str">
        <f t="shared" si="0"/>
        <v/>
      </c>
      <c r="P140" s="123" t="str">
        <f t="shared" si="15"/>
        <v/>
      </c>
      <c r="Q140" s="107">
        <f t="shared" si="1"/>
        <v>0.53333333333333333</v>
      </c>
      <c r="R140" s="123">
        <f t="shared" si="2"/>
        <v>1</v>
      </c>
      <c r="S140" s="107" t="str">
        <f t="shared" si="3"/>
        <v/>
      </c>
      <c r="T140" s="124" t="str">
        <f t="shared" si="4"/>
        <v/>
      </c>
    </row>
    <row r="141" spans="1:20" s="1" customFormat="1" ht="24" customHeight="1" thickTop="1" x14ac:dyDescent="0.25">
      <c r="A141" s="106" t="s">
        <v>267</v>
      </c>
      <c r="B141" s="88">
        <v>98</v>
      </c>
      <c r="C141" s="88"/>
      <c r="D141" s="88"/>
      <c r="E141" s="88"/>
      <c r="F141" s="88">
        <v>76</v>
      </c>
      <c r="G141" s="88">
        <v>18</v>
      </c>
      <c r="H141" s="88">
        <v>4</v>
      </c>
      <c r="I141" s="88"/>
      <c r="J141" s="88"/>
      <c r="K141" s="88"/>
      <c r="L141" s="88"/>
      <c r="M141" s="88"/>
      <c r="N141" s="86"/>
      <c r="O141" s="81" t="str">
        <f t="shared" si="0"/>
        <v/>
      </c>
      <c r="P141" s="82" t="str">
        <f t="shared" si="15"/>
        <v/>
      </c>
      <c r="Q141" s="81">
        <f t="shared" si="1"/>
        <v>1</v>
      </c>
      <c r="R141" s="82">
        <f t="shared" si="2"/>
        <v>0.95918367346938771</v>
      </c>
      <c r="S141" s="81" t="str">
        <f t="shared" si="3"/>
        <v/>
      </c>
      <c r="T141" s="89" t="str">
        <f t="shared" si="4"/>
        <v/>
      </c>
    </row>
    <row r="142" spans="1:20" s="1" customFormat="1" ht="24" customHeight="1" x14ac:dyDescent="0.25">
      <c r="A142" s="47" t="s">
        <v>268</v>
      </c>
      <c r="B142" s="94">
        <v>37</v>
      </c>
      <c r="C142" s="94"/>
      <c r="D142" s="94"/>
      <c r="E142" s="94"/>
      <c r="F142" s="94">
        <v>29</v>
      </c>
      <c r="G142" s="94">
        <v>4</v>
      </c>
      <c r="H142" s="94">
        <v>1</v>
      </c>
      <c r="I142" s="94">
        <v>3</v>
      </c>
      <c r="J142" s="94"/>
      <c r="K142" s="94"/>
      <c r="L142" s="94"/>
      <c r="M142" s="94"/>
      <c r="N142" s="3"/>
      <c r="O142" s="37" t="str">
        <f t="shared" si="0"/>
        <v/>
      </c>
      <c r="P142" s="22" t="str">
        <f t="shared" si="15"/>
        <v/>
      </c>
      <c r="Q142" s="37">
        <f t="shared" si="1"/>
        <v>0.91891891891891886</v>
      </c>
      <c r="R142" s="22">
        <f t="shared" si="2"/>
        <v>0.97058823529411764</v>
      </c>
      <c r="S142" s="37" t="str">
        <f t="shared" si="3"/>
        <v/>
      </c>
      <c r="T142" s="83" t="str">
        <f t="shared" si="4"/>
        <v/>
      </c>
    </row>
    <row r="143" spans="1:20" s="1" customFormat="1" ht="24" customHeight="1" x14ac:dyDescent="0.25">
      <c r="A143" s="155" t="s">
        <v>269</v>
      </c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3"/>
      <c r="O143" s="37" t="str">
        <f t="shared" si="0"/>
        <v/>
      </c>
      <c r="P143" s="22" t="str">
        <f t="shared" si="15"/>
        <v/>
      </c>
      <c r="Q143" s="37" t="str">
        <f t="shared" si="1"/>
        <v/>
      </c>
      <c r="R143" s="22" t="str">
        <f t="shared" si="2"/>
        <v/>
      </c>
      <c r="S143" s="37" t="str">
        <f t="shared" si="3"/>
        <v/>
      </c>
      <c r="T143" s="83" t="str">
        <f t="shared" si="4"/>
        <v/>
      </c>
    </row>
    <row r="144" spans="1:20" s="1" customFormat="1" ht="24" customHeight="1" x14ac:dyDescent="0.25">
      <c r="A144" s="155" t="s">
        <v>270</v>
      </c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3"/>
      <c r="O144" s="37" t="str">
        <f t="shared" si="0"/>
        <v/>
      </c>
      <c r="P144" s="22" t="str">
        <f t="shared" si="15"/>
        <v/>
      </c>
      <c r="Q144" s="37" t="str">
        <f t="shared" si="1"/>
        <v/>
      </c>
      <c r="R144" s="22" t="str">
        <f t="shared" si="2"/>
        <v/>
      </c>
      <c r="S144" s="37" t="str">
        <f t="shared" si="3"/>
        <v/>
      </c>
      <c r="T144" s="83" t="str">
        <f t="shared" si="4"/>
        <v/>
      </c>
    </row>
    <row r="145" spans="1:20" s="1" customFormat="1" ht="24" customHeight="1" x14ac:dyDescent="0.25">
      <c r="A145" s="47" t="s">
        <v>271</v>
      </c>
      <c r="B145" s="94">
        <v>1</v>
      </c>
      <c r="C145" s="94"/>
      <c r="D145" s="94"/>
      <c r="E145" s="94"/>
      <c r="F145" s="94"/>
      <c r="G145" s="94"/>
      <c r="H145" s="94"/>
      <c r="I145" s="94">
        <v>1</v>
      </c>
      <c r="J145" s="94"/>
      <c r="K145" s="94"/>
      <c r="L145" s="94"/>
      <c r="M145" s="94"/>
      <c r="N145" s="3"/>
      <c r="O145" s="37" t="str">
        <f t="shared" si="0"/>
        <v/>
      </c>
      <c r="P145" s="22" t="str">
        <f t="shared" si="15"/>
        <v/>
      </c>
      <c r="Q145" s="37">
        <f t="shared" si="1"/>
        <v>0</v>
      </c>
      <c r="R145" s="22" t="str">
        <f t="shared" si="2"/>
        <v/>
      </c>
      <c r="S145" s="37" t="str">
        <f t="shared" si="3"/>
        <v/>
      </c>
      <c r="T145" s="83" t="str">
        <f t="shared" si="4"/>
        <v/>
      </c>
    </row>
    <row r="146" spans="1:20" s="1" customFormat="1" ht="24" customHeight="1" x14ac:dyDescent="0.25">
      <c r="A146" s="155" t="s">
        <v>272</v>
      </c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3"/>
      <c r="O146" s="37" t="str">
        <f t="shared" si="0"/>
        <v/>
      </c>
      <c r="P146" s="22" t="str">
        <f t="shared" si="15"/>
        <v/>
      </c>
      <c r="Q146" s="37" t="str">
        <f t="shared" si="1"/>
        <v/>
      </c>
      <c r="R146" s="22" t="str">
        <f t="shared" si="2"/>
        <v/>
      </c>
      <c r="S146" s="37" t="str">
        <f t="shared" si="3"/>
        <v/>
      </c>
      <c r="T146" s="83" t="str">
        <f t="shared" si="4"/>
        <v/>
      </c>
    </row>
    <row r="147" spans="1:20" s="1" customFormat="1" ht="24" customHeight="1" x14ac:dyDescent="0.25">
      <c r="A147" s="155" t="s">
        <v>273</v>
      </c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3"/>
      <c r="O147" s="37" t="str">
        <f t="shared" si="0"/>
        <v/>
      </c>
      <c r="P147" s="22" t="str">
        <f t="shared" si="15"/>
        <v/>
      </c>
      <c r="Q147" s="37" t="str">
        <f t="shared" si="1"/>
        <v/>
      </c>
      <c r="R147" s="22" t="str">
        <f t="shared" si="2"/>
        <v/>
      </c>
      <c r="S147" s="37" t="str">
        <f t="shared" si="3"/>
        <v/>
      </c>
      <c r="T147" s="83" t="str">
        <f t="shared" si="4"/>
        <v/>
      </c>
    </row>
    <row r="148" spans="1:20" s="1" customFormat="1" ht="24" customHeight="1" x14ac:dyDescent="0.25">
      <c r="A148" s="155" t="s">
        <v>274</v>
      </c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3"/>
      <c r="O148" s="37" t="str">
        <f t="shared" si="0"/>
        <v/>
      </c>
      <c r="P148" s="22" t="str">
        <f t="shared" si="15"/>
        <v/>
      </c>
      <c r="Q148" s="37" t="str">
        <f t="shared" si="1"/>
        <v/>
      </c>
      <c r="R148" s="22" t="str">
        <f t="shared" si="2"/>
        <v/>
      </c>
      <c r="S148" s="37" t="str">
        <f t="shared" si="3"/>
        <v/>
      </c>
      <c r="T148" s="83" t="str">
        <f t="shared" si="4"/>
        <v/>
      </c>
    </row>
    <row r="149" spans="1:20" s="1" customFormat="1" ht="24" customHeight="1" x14ac:dyDescent="0.25">
      <c r="A149" s="155" t="s">
        <v>275</v>
      </c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3"/>
      <c r="O149" s="37" t="str">
        <f t="shared" si="0"/>
        <v/>
      </c>
      <c r="P149" s="22" t="str">
        <f t="shared" si="15"/>
        <v/>
      </c>
      <c r="Q149" s="37" t="str">
        <f t="shared" si="1"/>
        <v/>
      </c>
      <c r="R149" s="22" t="str">
        <f t="shared" si="2"/>
        <v/>
      </c>
      <c r="S149" s="37" t="str">
        <f t="shared" si="3"/>
        <v/>
      </c>
      <c r="T149" s="83" t="str">
        <f t="shared" si="4"/>
        <v/>
      </c>
    </row>
    <row r="150" spans="1:20" s="1" customFormat="1" ht="24" customHeight="1" x14ac:dyDescent="0.25">
      <c r="A150" s="155" t="s">
        <v>276</v>
      </c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3"/>
      <c r="O150" s="37" t="str">
        <f t="shared" si="0"/>
        <v/>
      </c>
      <c r="P150" s="22" t="str">
        <f t="shared" si="15"/>
        <v/>
      </c>
      <c r="Q150" s="37" t="str">
        <f t="shared" si="1"/>
        <v/>
      </c>
      <c r="R150" s="22" t="str">
        <f t="shared" si="2"/>
        <v/>
      </c>
      <c r="S150" s="37" t="str">
        <f t="shared" si="3"/>
        <v/>
      </c>
      <c r="T150" s="83" t="str">
        <f t="shared" si="4"/>
        <v/>
      </c>
    </row>
    <row r="151" spans="1:20" s="1" customFormat="1" ht="24" customHeight="1" x14ac:dyDescent="0.25">
      <c r="A151" s="155" t="s">
        <v>277</v>
      </c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3"/>
      <c r="O151" s="37" t="str">
        <f t="shared" si="0"/>
        <v/>
      </c>
      <c r="P151" s="22" t="str">
        <f t="shared" si="15"/>
        <v/>
      </c>
      <c r="Q151" s="37" t="str">
        <f t="shared" si="1"/>
        <v/>
      </c>
      <c r="R151" s="22" t="str">
        <f t="shared" si="2"/>
        <v/>
      </c>
      <c r="S151" s="37" t="str">
        <f t="shared" si="3"/>
        <v/>
      </c>
      <c r="T151" s="83" t="str">
        <f t="shared" si="4"/>
        <v/>
      </c>
    </row>
    <row r="152" spans="1:20" s="1" customFormat="1" ht="24" customHeight="1" x14ac:dyDescent="0.25">
      <c r="A152" s="155" t="s">
        <v>278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3"/>
      <c r="O152" s="37" t="str">
        <f t="shared" si="0"/>
        <v/>
      </c>
      <c r="P152" s="22" t="str">
        <f t="shared" si="15"/>
        <v/>
      </c>
      <c r="Q152" s="37" t="str">
        <f t="shared" si="1"/>
        <v/>
      </c>
      <c r="R152" s="22" t="str">
        <f t="shared" si="2"/>
        <v/>
      </c>
      <c r="S152" s="37" t="str">
        <f t="shared" si="3"/>
        <v/>
      </c>
      <c r="T152" s="83" t="str">
        <f t="shared" si="4"/>
        <v/>
      </c>
    </row>
    <row r="153" spans="1:20" s="1" customFormat="1" ht="24" customHeight="1" x14ac:dyDescent="0.25">
      <c r="A153" s="155" t="s">
        <v>279</v>
      </c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3"/>
      <c r="O153" s="37" t="str">
        <f t="shared" si="0"/>
        <v/>
      </c>
      <c r="P153" s="22" t="str">
        <f t="shared" si="15"/>
        <v/>
      </c>
      <c r="Q153" s="37" t="str">
        <f t="shared" si="1"/>
        <v/>
      </c>
      <c r="R153" s="22" t="str">
        <f t="shared" si="2"/>
        <v/>
      </c>
      <c r="S153" s="37" t="str">
        <f t="shared" si="3"/>
        <v/>
      </c>
      <c r="T153" s="83" t="str">
        <f t="shared" si="4"/>
        <v/>
      </c>
    </row>
    <row r="154" spans="1:20" s="1" customFormat="1" ht="24" customHeight="1" x14ac:dyDescent="0.25">
      <c r="A154" s="155" t="s">
        <v>280</v>
      </c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3"/>
      <c r="O154" s="37" t="str">
        <f t="shared" si="0"/>
        <v/>
      </c>
      <c r="P154" s="22" t="str">
        <f t="shared" si="15"/>
        <v/>
      </c>
      <c r="Q154" s="37" t="str">
        <f t="shared" si="1"/>
        <v/>
      </c>
      <c r="R154" s="22" t="str">
        <f t="shared" si="2"/>
        <v/>
      </c>
      <c r="S154" s="37" t="str">
        <f t="shared" si="3"/>
        <v/>
      </c>
      <c r="T154" s="83" t="str">
        <f t="shared" si="4"/>
        <v/>
      </c>
    </row>
    <row r="155" spans="1:20" s="1" customFormat="1" ht="24" customHeight="1" x14ac:dyDescent="0.25">
      <c r="A155" s="155" t="s">
        <v>281</v>
      </c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3"/>
      <c r="O155" s="37" t="str">
        <f t="shared" si="0"/>
        <v/>
      </c>
      <c r="P155" s="22" t="str">
        <f t="shared" si="15"/>
        <v/>
      </c>
      <c r="Q155" s="37" t="str">
        <f t="shared" si="1"/>
        <v/>
      </c>
      <c r="R155" s="22" t="str">
        <f t="shared" si="2"/>
        <v/>
      </c>
      <c r="S155" s="37" t="str">
        <f t="shared" si="3"/>
        <v/>
      </c>
      <c r="T155" s="83" t="str">
        <f t="shared" si="4"/>
        <v/>
      </c>
    </row>
    <row r="156" spans="1:20" s="1" customFormat="1" ht="24" customHeight="1" x14ac:dyDescent="0.25">
      <c r="A156" s="155" t="s">
        <v>282</v>
      </c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3"/>
      <c r="O156" s="37" t="str">
        <f t="shared" si="0"/>
        <v/>
      </c>
      <c r="P156" s="22" t="str">
        <f t="shared" si="15"/>
        <v/>
      </c>
      <c r="Q156" s="37" t="str">
        <f t="shared" si="1"/>
        <v/>
      </c>
      <c r="R156" s="22" t="str">
        <f t="shared" si="2"/>
        <v/>
      </c>
      <c r="S156" s="37" t="str">
        <f t="shared" si="3"/>
        <v/>
      </c>
      <c r="T156" s="83" t="str">
        <f t="shared" si="4"/>
        <v/>
      </c>
    </row>
    <row r="157" spans="1:20" s="1" customFormat="1" ht="24" customHeight="1" x14ac:dyDescent="0.25">
      <c r="A157" s="155" t="s">
        <v>283</v>
      </c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3"/>
      <c r="O157" s="37" t="str">
        <f t="shared" si="0"/>
        <v/>
      </c>
      <c r="P157" s="22" t="str">
        <f t="shared" si="15"/>
        <v/>
      </c>
      <c r="Q157" s="37" t="str">
        <f t="shared" si="1"/>
        <v/>
      </c>
      <c r="R157" s="22" t="str">
        <f t="shared" si="2"/>
        <v/>
      </c>
      <c r="S157" s="37" t="str">
        <f t="shared" si="3"/>
        <v/>
      </c>
      <c r="T157" s="83" t="str">
        <f t="shared" si="4"/>
        <v/>
      </c>
    </row>
    <row r="158" spans="1:20" s="1" customFormat="1" ht="24" customHeight="1" x14ac:dyDescent="0.25">
      <c r="A158" s="155" t="s">
        <v>284</v>
      </c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3"/>
      <c r="O158" s="37" t="str">
        <f t="shared" si="0"/>
        <v/>
      </c>
      <c r="P158" s="22" t="str">
        <f t="shared" si="15"/>
        <v/>
      </c>
      <c r="Q158" s="37" t="str">
        <f t="shared" si="1"/>
        <v/>
      </c>
      <c r="R158" s="22" t="str">
        <f t="shared" si="2"/>
        <v/>
      </c>
      <c r="S158" s="37" t="str">
        <f t="shared" si="3"/>
        <v/>
      </c>
      <c r="T158" s="83" t="str">
        <f t="shared" si="4"/>
        <v/>
      </c>
    </row>
    <row r="159" spans="1:20" s="1" customFormat="1" ht="24" customHeight="1" thickBot="1" x14ac:dyDescent="0.3">
      <c r="A159" s="157" t="s">
        <v>285</v>
      </c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02"/>
      <c r="O159" s="103" t="str">
        <f t="shared" si="0"/>
        <v/>
      </c>
      <c r="P159" s="104" t="str">
        <f t="shared" si="15"/>
        <v/>
      </c>
      <c r="Q159" s="103" t="str">
        <f t="shared" si="1"/>
        <v/>
      </c>
      <c r="R159" s="104" t="str">
        <f t="shared" si="2"/>
        <v/>
      </c>
      <c r="S159" s="103" t="str">
        <f t="shared" si="3"/>
        <v/>
      </c>
      <c r="T159" s="105" t="str">
        <f t="shared" si="4"/>
        <v/>
      </c>
    </row>
    <row r="160" spans="1:20" s="1" customFormat="1" ht="13.9" customHeight="1" thickTop="1" thickBot="1" x14ac:dyDescent="0.3">
      <c r="A160" s="121" t="s">
        <v>286</v>
      </c>
      <c r="B160" s="122">
        <f>SUM(B141:B159)</f>
        <v>136</v>
      </c>
      <c r="C160" s="122">
        <f t="shared" ref="C160:M160" si="17">SUM(C141:C159)</f>
        <v>0</v>
      </c>
      <c r="D160" s="122">
        <f t="shared" si="17"/>
        <v>0</v>
      </c>
      <c r="E160" s="122">
        <f t="shared" si="17"/>
        <v>0</v>
      </c>
      <c r="F160" s="122">
        <f t="shared" si="17"/>
        <v>105</v>
      </c>
      <c r="G160" s="122">
        <f t="shared" si="17"/>
        <v>22</v>
      </c>
      <c r="H160" s="122">
        <f t="shared" si="17"/>
        <v>5</v>
      </c>
      <c r="I160" s="122">
        <f t="shared" si="17"/>
        <v>4</v>
      </c>
      <c r="J160" s="122">
        <f t="shared" si="17"/>
        <v>0</v>
      </c>
      <c r="K160" s="122">
        <f t="shared" si="17"/>
        <v>0</v>
      </c>
      <c r="L160" s="122">
        <f t="shared" si="17"/>
        <v>0</v>
      </c>
      <c r="M160" s="122">
        <f t="shared" si="17"/>
        <v>0</v>
      </c>
      <c r="N160" s="111"/>
      <c r="O160" s="107" t="str">
        <f t="shared" si="0"/>
        <v/>
      </c>
      <c r="P160" s="123" t="str">
        <f t="shared" si="15"/>
        <v/>
      </c>
      <c r="Q160" s="107">
        <f t="shared" si="1"/>
        <v>0.97058823529411764</v>
      </c>
      <c r="R160" s="123">
        <f t="shared" si="2"/>
        <v>0.96212121212121215</v>
      </c>
      <c r="S160" s="107" t="str">
        <f t="shared" si="3"/>
        <v/>
      </c>
      <c r="T160" s="124" t="str">
        <f t="shared" si="4"/>
        <v/>
      </c>
    </row>
    <row r="161" spans="1:20" s="1" customFormat="1" ht="24" customHeight="1" thickTop="1" x14ac:dyDescent="0.25">
      <c r="A161" s="156" t="s">
        <v>287</v>
      </c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6"/>
      <c r="O161" s="81" t="str">
        <f t="shared" si="0"/>
        <v/>
      </c>
      <c r="P161" s="82" t="str">
        <f t="shared" si="15"/>
        <v/>
      </c>
      <c r="Q161" s="81" t="str">
        <f t="shared" si="1"/>
        <v/>
      </c>
      <c r="R161" s="82" t="str">
        <f t="shared" si="2"/>
        <v/>
      </c>
      <c r="S161" s="81" t="str">
        <f t="shared" si="3"/>
        <v/>
      </c>
      <c r="T161" s="89" t="str">
        <f t="shared" si="4"/>
        <v/>
      </c>
    </row>
    <row r="162" spans="1:20" s="1" customFormat="1" ht="24" customHeight="1" x14ac:dyDescent="0.25">
      <c r="A162" s="47" t="s">
        <v>288</v>
      </c>
      <c r="B162" s="94">
        <v>51</v>
      </c>
      <c r="C162" s="110"/>
      <c r="D162" s="110"/>
      <c r="E162" s="94"/>
      <c r="F162" s="94">
        <v>41</v>
      </c>
      <c r="G162" s="94">
        <v>7</v>
      </c>
      <c r="H162" s="94">
        <v>1</v>
      </c>
      <c r="I162" s="94">
        <v>2</v>
      </c>
      <c r="J162" s="94"/>
      <c r="K162" s="94"/>
      <c r="L162" s="94"/>
      <c r="M162" s="94"/>
      <c r="N162" s="3"/>
      <c r="O162" s="37" t="str">
        <f t="shared" si="0"/>
        <v/>
      </c>
      <c r="P162" s="22" t="str">
        <f t="shared" si="15"/>
        <v/>
      </c>
      <c r="Q162" s="37">
        <f t="shared" si="1"/>
        <v>0.96078431372549022</v>
      </c>
      <c r="R162" s="22">
        <f t="shared" si="2"/>
        <v>0.97959183673469385</v>
      </c>
      <c r="S162" s="37" t="str">
        <f t="shared" si="3"/>
        <v/>
      </c>
      <c r="T162" s="83" t="str">
        <f t="shared" si="4"/>
        <v/>
      </c>
    </row>
    <row r="163" spans="1:20" s="1" customFormat="1" ht="24" customHeight="1" x14ac:dyDescent="0.25">
      <c r="A163" s="47" t="s">
        <v>289</v>
      </c>
      <c r="B163" s="160">
        <v>46</v>
      </c>
      <c r="C163" s="159"/>
      <c r="D163" s="159"/>
      <c r="E163" s="161"/>
      <c r="F163" s="94">
        <v>39</v>
      </c>
      <c r="G163" s="94">
        <v>7</v>
      </c>
      <c r="H163" s="94"/>
      <c r="I163" s="94"/>
      <c r="J163" s="94"/>
      <c r="K163" s="94"/>
      <c r="L163" s="94"/>
      <c r="M163" s="94"/>
      <c r="N163" s="3"/>
      <c r="O163" s="37" t="str">
        <f t="shared" ref="O163" si="18">IF((C163+D163+E163)=0,"",1-(E163/(C163+D163+E163)))</f>
        <v/>
      </c>
      <c r="P163" s="22" t="str">
        <f t="shared" ref="P163" si="19">IF(($C163+$D163)=0,"",C163/($C163+$D163))</f>
        <v/>
      </c>
      <c r="Q163" s="37">
        <f t="shared" ref="Q163" si="20">IF((F163+G163+H163+I163)=0,"",1-(I163/(F163+G163+H163+I163)))</f>
        <v>1</v>
      </c>
      <c r="R163" s="22">
        <f t="shared" ref="R163" si="21">IF((F163+G163+H163)=0,"",(F163+G163)/(F163+G163+H163))</f>
        <v>1</v>
      </c>
      <c r="S163" s="37" t="str">
        <f t="shared" ref="S163" si="22">IF((J163+K163+L163+M163)=0,"",1-(M163/(J163+K163+L163+M163)))</f>
        <v/>
      </c>
      <c r="T163" s="83" t="str">
        <f t="shared" ref="T163" si="23">IF((J163+K163+L163)=0,"",(K163+J163)/(J163+K163+L163))</f>
        <v/>
      </c>
    </row>
    <row r="164" spans="1:20" s="1" customFormat="1" ht="24" customHeight="1" x14ac:dyDescent="0.25">
      <c r="A164" s="47" t="s">
        <v>290</v>
      </c>
      <c r="B164" s="94">
        <v>44</v>
      </c>
      <c r="C164" s="88"/>
      <c r="D164" s="88"/>
      <c r="E164" s="94"/>
      <c r="F164" s="94">
        <v>38</v>
      </c>
      <c r="G164" s="94">
        <v>6</v>
      </c>
      <c r="H164" s="94"/>
      <c r="I164" s="94"/>
      <c r="J164" s="94"/>
      <c r="K164" s="94"/>
      <c r="L164" s="94"/>
      <c r="M164" s="94"/>
      <c r="N164" s="3"/>
      <c r="O164" s="37" t="str">
        <f t="shared" si="0"/>
        <v/>
      </c>
      <c r="P164" s="22" t="str">
        <f t="shared" si="15"/>
        <v/>
      </c>
      <c r="Q164" s="37">
        <f t="shared" si="1"/>
        <v>1</v>
      </c>
      <c r="R164" s="22">
        <f t="shared" si="2"/>
        <v>1</v>
      </c>
      <c r="S164" s="37" t="str">
        <f t="shared" si="3"/>
        <v/>
      </c>
      <c r="T164" s="83" t="str">
        <f t="shared" si="4"/>
        <v/>
      </c>
    </row>
    <row r="165" spans="1:20" s="1" customFormat="1" ht="24" customHeight="1" x14ac:dyDescent="0.25">
      <c r="A165" s="47" t="s">
        <v>291</v>
      </c>
      <c r="B165" s="94">
        <v>29</v>
      </c>
      <c r="C165" s="94"/>
      <c r="D165" s="94"/>
      <c r="E165" s="94"/>
      <c r="F165" s="94">
        <v>21</v>
      </c>
      <c r="G165" s="94">
        <v>2</v>
      </c>
      <c r="H165" s="94"/>
      <c r="I165" s="94">
        <v>6</v>
      </c>
      <c r="J165" s="94"/>
      <c r="K165" s="94"/>
      <c r="L165" s="94"/>
      <c r="M165" s="94"/>
      <c r="N165" s="3"/>
      <c r="O165" s="37" t="str">
        <f t="shared" si="0"/>
        <v/>
      </c>
      <c r="P165" s="22" t="str">
        <f t="shared" si="15"/>
        <v/>
      </c>
      <c r="Q165" s="37">
        <f t="shared" si="1"/>
        <v>0.7931034482758621</v>
      </c>
      <c r="R165" s="22">
        <f t="shared" si="2"/>
        <v>1</v>
      </c>
      <c r="S165" s="37" t="str">
        <f t="shared" si="3"/>
        <v/>
      </c>
      <c r="T165" s="83" t="str">
        <f t="shared" si="4"/>
        <v/>
      </c>
    </row>
    <row r="166" spans="1:20" s="1" customFormat="1" ht="24" customHeight="1" x14ac:dyDescent="0.25">
      <c r="A166" s="47" t="s">
        <v>292</v>
      </c>
      <c r="B166" s="94">
        <v>4</v>
      </c>
      <c r="C166" s="94"/>
      <c r="D166" s="94"/>
      <c r="E166" s="94"/>
      <c r="F166" s="94">
        <v>3</v>
      </c>
      <c r="G166" s="94">
        <v>1</v>
      </c>
      <c r="H166" s="94"/>
      <c r="I166" s="94"/>
      <c r="J166" s="94"/>
      <c r="K166" s="94"/>
      <c r="L166" s="94"/>
      <c r="M166" s="94"/>
      <c r="N166" s="3"/>
      <c r="O166" s="37" t="str">
        <f t="shared" si="0"/>
        <v/>
      </c>
      <c r="P166" s="22" t="str">
        <f t="shared" si="15"/>
        <v/>
      </c>
      <c r="Q166" s="37">
        <f t="shared" si="1"/>
        <v>1</v>
      </c>
      <c r="R166" s="22">
        <f t="shared" si="2"/>
        <v>1</v>
      </c>
      <c r="S166" s="37" t="str">
        <f t="shared" si="3"/>
        <v/>
      </c>
      <c r="T166" s="83" t="str">
        <f t="shared" si="4"/>
        <v/>
      </c>
    </row>
    <row r="167" spans="1:20" s="1" customFormat="1" ht="24" customHeight="1" x14ac:dyDescent="0.25">
      <c r="A167" s="47" t="s">
        <v>293</v>
      </c>
      <c r="B167" s="94">
        <v>12</v>
      </c>
      <c r="C167" s="94"/>
      <c r="D167" s="94"/>
      <c r="E167" s="94"/>
      <c r="F167" s="94">
        <v>10</v>
      </c>
      <c r="G167" s="94">
        <v>1</v>
      </c>
      <c r="H167" s="94"/>
      <c r="I167" s="94">
        <v>1</v>
      </c>
      <c r="J167" s="94"/>
      <c r="K167" s="94"/>
      <c r="L167" s="94"/>
      <c r="M167" s="94"/>
      <c r="N167" s="3"/>
      <c r="O167" s="37" t="str">
        <f t="shared" si="0"/>
        <v/>
      </c>
      <c r="P167" s="22" t="str">
        <f t="shared" si="15"/>
        <v/>
      </c>
      <c r="Q167" s="37">
        <f t="shared" si="1"/>
        <v>0.91666666666666663</v>
      </c>
      <c r="R167" s="22">
        <f t="shared" si="2"/>
        <v>1</v>
      </c>
      <c r="S167" s="37" t="str">
        <f t="shared" si="3"/>
        <v/>
      </c>
      <c r="T167" s="83" t="str">
        <f t="shared" si="4"/>
        <v/>
      </c>
    </row>
    <row r="168" spans="1:20" s="1" customFormat="1" ht="24" customHeight="1" x14ac:dyDescent="0.25">
      <c r="A168" s="47" t="s">
        <v>294</v>
      </c>
      <c r="B168" s="94">
        <v>68</v>
      </c>
      <c r="C168" s="94"/>
      <c r="D168" s="94"/>
      <c r="E168" s="94"/>
      <c r="F168" s="94">
        <v>46</v>
      </c>
      <c r="G168" s="94">
        <v>10</v>
      </c>
      <c r="H168" s="94">
        <v>1</v>
      </c>
      <c r="I168" s="94">
        <v>11</v>
      </c>
      <c r="J168" s="94"/>
      <c r="K168" s="94"/>
      <c r="L168" s="94"/>
      <c r="M168" s="94"/>
      <c r="N168" s="3"/>
      <c r="O168" s="37" t="str">
        <f t="shared" si="0"/>
        <v/>
      </c>
      <c r="P168" s="22" t="str">
        <f t="shared" si="15"/>
        <v/>
      </c>
      <c r="Q168" s="37">
        <f t="shared" si="1"/>
        <v>0.83823529411764708</v>
      </c>
      <c r="R168" s="22">
        <f t="shared" si="2"/>
        <v>0.98245614035087714</v>
      </c>
      <c r="S168" s="37" t="str">
        <f t="shared" si="3"/>
        <v/>
      </c>
      <c r="T168" s="83" t="str">
        <f t="shared" si="4"/>
        <v/>
      </c>
    </row>
    <row r="169" spans="1:20" s="1" customFormat="1" ht="24" customHeight="1" x14ac:dyDescent="0.25">
      <c r="A169" s="47" t="s">
        <v>295</v>
      </c>
      <c r="B169" s="94">
        <v>45</v>
      </c>
      <c r="C169" s="94"/>
      <c r="D169" s="94"/>
      <c r="E169" s="94"/>
      <c r="F169" s="94">
        <v>33</v>
      </c>
      <c r="G169" s="94">
        <v>9</v>
      </c>
      <c r="H169" s="94"/>
      <c r="I169" s="94">
        <v>3</v>
      </c>
      <c r="J169" s="94"/>
      <c r="K169" s="94"/>
      <c r="L169" s="94"/>
      <c r="M169" s="94"/>
      <c r="N169" s="3"/>
      <c r="O169" s="37" t="str">
        <f t="shared" si="0"/>
        <v/>
      </c>
      <c r="P169" s="22" t="str">
        <f t="shared" si="15"/>
        <v/>
      </c>
      <c r="Q169" s="37">
        <f t="shared" si="1"/>
        <v>0.93333333333333335</v>
      </c>
      <c r="R169" s="22">
        <f t="shared" si="2"/>
        <v>1</v>
      </c>
      <c r="S169" s="37" t="str">
        <f t="shared" si="3"/>
        <v/>
      </c>
      <c r="T169" s="83" t="str">
        <f t="shared" si="4"/>
        <v/>
      </c>
    </row>
    <row r="170" spans="1:20" s="1" customFormat="1" ht="24" customHeight="1" x14ac:dyDescent="0.25">
      <c r="A170" s="47" t="s">
        <v>296</v>
      </c>
      <c r="B170" s="94">
        <v>7</v>
      </c>
      <c r="C170" s="94"/>
      <c r="D170" s="94"/>
      <c r="E170" s="94"/>
      <c r="F170" s="94">
        <v>5</v>
      </c>
      <c r="G170" s="94">
        <v>2</v>
      </c>
      <c r="H170" s="94"/>
      <c r="I170" s="94"/>
      <c r="J170" s="94"/>
      <c r="K170" s="94"/>
      <c r="L170" s="94"/>
      <c r="M170" s="94"/>
      <c r="N170" s="3"/>
      <c r="O170" s="37" t="str">
        <f t="shared" si="0"/>
        <v/>
      </c>
      <c r="P170" s="22" t="str">
        <f t="shared" si="15"/>
        <v/>
      </c>
      <c r="Q170" s="37">
        <f t="shared" si="1"/>
        <v>1</v>
      </c>
      <c r="R170" s="22">
        <f t="shared" si="2"/>
        <v>1</v>
      </c>
      <c r="S170" s="37" t="str">
        <f t="shared" si="3"/>
        <v/>
      </c>
      <c r="T170" s="83" t="str">
        <f t="shared" si="4"/>
        <v/>
      </c>
    </row>
    <row r="171" spans="1:20" s="1" customFormat="1" ht="24" customHeight="1" x14ac:dyDescent="0.25">
      <c r="A171" s="47" t="s">
        <v>297</v>
      </c>
      <c r="B171" s="94">
        <v>22</v>
      </c>
      <c r="C171" s="94"/>
      <c r="D171" s="94"/>
      <c r="E171" s="94"/>
      <c r="F171" s="94">
        <v>20</v>
      </c>
      <c r="G171" s="94">
        <v>2</v>
      </c>
      <c r="H171" s="94"/>
      <c r="I171" s="94"/>
      <c r="J171" s="94"/>
      <c r="K171" s="94"/>
      <c r="L171" s="94"/>
      <c r="M171" s="94"/>
      <c r="N171" s="3"/>
      <c r="O171" s="37" t="str">
        <f t="shared" si="0"/>
        <v/>
      </c>
      <c r="P171" s="22" t="str">
        <f t="shared" si="15"/>
        <v/>
      </c>
      <c r="Q171" s="37">
        <f t="shared" si="1"/>
        <v>1</v>
      </c>
      <c r="R171" s="22">
        <f t="shared" si="2"/>
        <v>1</v>
      </c>
      <c r="S171" s="37" t="str">
        <f t="shared" si="3"/>
        <v/>
      </c>
      <c r="T171" s="83" t="str">
        <f t="shared" si="4"/>
        <v/>
      </c>
    </row>
    <row r="172" spans="1:20" s="1" customFormat="1" ht="24" customHeight="1" x14ac:dyDescent="0.25">
      <c r="A172" s="47" t="s">
        <v>298</v>
      </c>
      <c r="B172" s="94">
        <v>8</v>
      </c>
      <c r="C172" s="94"/>
      <c r="D172" s="94"/>
      <c r="E172" s="94"/>
      <c r="F172" s="94">
        <v>3</v>
      </c>
      <c r="G172" s="94">
        <v>5</v>
      </c>
      <c r="H172" s="94"/>
      <c r="I172" s="94"/>
      <c r="J172" s="94"/>
      <c r="K172" s="94"/>
      <c r="L172" s="94"/>
      <c r="M172" s="94"/>
      <c r="N172" s="3"/>
      <c r="O172" s="37" t="str">
        <f t="shared" si="0"/>
        <v/>
      </c>
      <c r="P172" s="22" t="str">
        <f t="shared" si="15"/>
        <v/>
      </c>
      <c r="Q172" s="37">
        <f t="shared" si="1"/>
        <v>1</v>
      </c>
      <c r="R172" s="22">
        <f t="shared" si="2"/>
        <v>1</v>
      </c>
      <c r="S172" s="37" t="str">
        <f t="shared" si="3"/>
        <v/>
      </c>
      <c r="T172" s="83" t="str">
        <f t="shared" si="4"/>
        <v/>
      </c>
    </row>
    <row r="173" spans="1:20" s="1" customFormat="1" ht="24" customHeight="1" x14ac:dyDescent="0.25">
      <c r="A173" s="47" t="s">
        <v>299</v>
      </c>
      <c r="B173" s="94">
        <v>35</v>
      </c>
      <c r="C173" s="94"/>
      <c r="D173" s="94"/>
      <c r="E173" s="94"/>
      <c r="F173" s="94">
        <v>29</v>
      </c>
      <c r="G173" s="94">
        <v>6</v>
      </c>
      <c r="H173" s="94"/>
      <c r="I173" s="94"/>
      <c r="J173" s="94"/>
      <c r="K173" s="94"/>
      <c r="L173" s="94"/>
      <c r="M173" s="94"/>
      <c r="N173" s="3"/>
      <c r="O173" s="37" t="str">
        <f t="shared" si="0"/>
        <v/>
      </c>
      <c r="P173" s="22" t="str">
        <f t="shared" si="15"/>
        <v/>
      </c>
      <c r="Q173" s="37">
        <f t="shared" si="1"/>
        <v>1</v>
      </c>
      <c r="R173" s="22">
        <f t="shared" si="2"/>
        <v>1</v>
      </c>
      <c r="S173" s="37" t="str">
        <f t="shared" si="3"/>
        <v/>
      </c>
      <c r="T173" s="83" t="str">
        <f t="shared" si="4"/>
        <v/>
      </c>
    </row>
    <row r="174" spans="1:20" s="1" customFormat="1" ht="24" customHeight="1" x14ac:dyDescent="0.25">
      <c r="A174" s="155" t="s">
        <v>300</v>
      </c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3"/>
      <c r="O174" s="37" t="str">
        <f t="shared" si="0"/>
        <v/>
      </c>
      <c r="P174" s="22" t="str">
        <f t="shared" si="15"/>
        <v/>
      </c>
      <c r="Q174" s="37" t="str">
        <f t="shared" si="1"/>
        <v/>
      </c>
      <c r="R174" s="22" t="str">
        <f t="shared" si="2"/>
        <v/>
      </c>
      <c r="S174" s="37" t="str">
        <f t="shared" si="3"/>
        <v/>
      </c>
      <c r="T174" s="83" t="str">
        <f t="shared" si="4"/>
        <v/>
      </c>
    </row>
    <row r="175" spans="1:20" s="1" customFormat="1" ht="24" customHeight="1" x14ac:dyDescent="0.25">
      <c r="A175" s="155" t="s">
        <v>301</v>
      </c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3"/>
      <c r="O175" s="37" t="str">
        <f t="shared" si="0"/>
        <v/>
      </c>
      <c r="P175" s="22" t="str">
        <f t="shared" si="15"/>
        <v/>
      </c>
      <c r="Q175" s="37" t="str">
        <f t="shared" si="1"/>
        <v/>
      </c>
      <c r="R175" s="22" t="str">
        <f t="shared" si="2"/>
        <v/>
      </c>
      <c r="S175" s="37" t="str">
        <f t="shared" si="3"/>
        <v/>
      </c>
      <c r="T175" s="83" t="str">
        <f t="shared" si="4"/>
        <v/>
      </c>
    </row>
    <row r="176" spans="1:20" s="1" customFormat="1" ht="24" customHeight="1" x14ac:dyDescent="0.25">
      <c r="A176" s="155" t="s">
        <v>302</v>
      </c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3"/>
      <c r="O176" s="37" t="str">
        <f t="shared" si="0"/>
        <v/>
      </c>
      <c r="P176" s="22" t="str">
        <f t="shared" si="15"/>
        <v/>
      </c>
      <c r="Q176" s="37" t="str">
        <f t="shared" si="1"/>
        <v/>
      </c>
      <c r="R176" s="22" t="str">
        <f t="shared" si="2"/>
        <v/>
      </c>
      <c r="S176" s="37" t="str">
        <f t="shared" si="3"/>
        <v/>
      </c>
      <c r="T176" s="83" t="str">
        <f t="shared" si="4"/>
        <v/>
      </c>
    </row>
    <row r="177" spans="1:20" s="1" customFormat="1" ht="24" customHeight="1" x14ac:dyDescent="0.25">
      <c r="A177" s="155" t="s">
        <v>303</v>
      </c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3"/>
      <c r="O177" s="37" t="str">
        <f t="shared" si="0"/>
        <v/>
      </c>
      <c r="P177" s="22" t="str">
        <f t="shared" si="15"/>
        <v/>
      </c>
      <c r="Q177" s="37" t="str">
        <f t="shared" si="1"/>
        <v/>
      </c>
      <c r="R177" s="22" t="str">
        <f t="shared" si="2"/>
        <v/>
      </c>
      <c r="S177" s="37" t="str">
        <f t="shared" si="3"/>
        <v/>
      </c>
      <c r="T177" s="83" t="str">
        <f t="shared" si="4"/>
        <v/>
      </c>
    </row>
    <row r="178" spans="1:20" s="1" customFormat="1" ht="24" customHeight="1" x14ac:dyDescent="0.25">
      <c r="A178" s="155" t="s">
        <v>304</v>
      </c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3"/>
      <c r="O178" s="37" t="str">
        <f t="shared" si="0"/>
        <v/>
      </c>
      <c r="P178" s="22" t="str">
        <f t="shared" si="15"/>
        <v/>
      </c>
      <c r="Q178" s="37" t="str">
        <f t="shared" si="1"/>
        <v/>
      </c>
      <c r="R178" s="22" t="str">
        <f t="shared" si="2"/>
        <v/>
      </c>
      <c r="S178" s="37" t="str">
        <f t="shared" si="3"/>
        <v/>
      </c>
      <c r="T178" s="83" t="str">
        <f t="shared" si="4"/>
        <v/>
      </c>
    </row>
    <row r="179" spans="1:20" s="1" customFormat="1" ht="24" customHeight="1" x14ac:dyDescent="0.25">
      <c r="A179" s="155" t="s">
        <v>305</v>
      </c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3"/>
      <c r="O179" s="37" t="str">
        <f t="shared" si="0"/>
        <v/>
      </c>
      <c r="P179" s="22" t="str">
        <f t="shared" si="15"/>
        <v/>
      </c>
      <c r="Q179" s="37" t="str">
        <f t="shared" si="1"/>
        <v/>
      </c>
      <c r="R179" s="22" t="str">
        <f t="shared" si="2"/>
        <v/>
      </c>
      <c r="S179" s="37" t="str">
        <f t="shared" si="3"/>
        <v/>
      </c>
      <c r="T179" s="83" t="str">
        <f t="shared" si="4"/>
        <v/>
      </c>
    </row>
    <row r="180" spans="1:20" s="1" customFormat="1" ht="24" customHeight="1" x14ac:dyDescent="0.25">
      <c r="A180" s="158" t="s">
        <v>306</v>
      </c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3"/>
      <c r="O180" s="37" t="str">
        <f t="shared" si="0"/>
        <v/>
      </c>
      <c r="P180" s="22" t="str">
        <f t="shared" si="15"/>
        <v/>
      </c>
      <c r="Q180" s="37" t="str">
        <f t="shared" si="1"/>
        <v/>
      </c>
      <c r="R180" s="22" t="str">
        <f t="shared" si="2"/>
        <v/>
      </c>
      <c r="S180" s="37" t="str">
        <f t="shared" si="3"/>
        <v/>
      </c>
      <c r="T180" s="83" t="str">
        <f t="shared" si="4"/>
        <v/>
      </c>
    </row>
    <row r="181" spans="1:20" s="1" customFormat="1" ht="24" customHeight="1" x14ac:dyDescent="0.25">
      <c r="A181" s="47" t="s">
        <v>307</v>
      </c>
      <c r="B181" s="94">
        <v>7</v>
      </c>
      <c r="C181" s="94"/>
      <c r="D181" s="94"/>
      <c r="E181" s="94"/>
      <c r="F181" s="94">
        <v>5</v>
      </c>
      <c r="G181" s="94">
        <v>2</v>
      </c>
      <c r="H181" s="94"/>
      <c r="I181" s="94"/>
      <c r="J181" s="94"/>
      <c r="K181" s="94"/>
      <c r="L181" s="94"/>
      <c r="M181" s="94"/>
      <c r="N181" s="3"/>
      <c r="O181" s="37" t="str">
        <f t="shared" si="0"/>
        <v/>
      </c>
      <c r="P181" s="22" t="str">
        <f t="shared" si="15"/>
        <v/>
      </c>
      <c r="Q181" s="37">
        <f t="shared" si="1"/>
        <v>1</v>
      </c>
      <c r="R181" s="22">
        <f t="shared" si="2"/>
        <v>1</v>
      </c>
      <c r="S181" s="37" t="str">
        <f t="shared" si="3"/>
        <v/>
      </c>
      <c r="T181" s="83" t="str">
        <f t="shared" si="4"/>
        <v/>
      </c>
    </row>
    <row r="182" spans="1:20" s="1" customFormat="1" ht="24" customHeight="1" x14ac:dyDescent="0.25">
      <c r="A182" s="155" t="s">
        <v>308</v>
      </c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3"/>
      <c r="O182" s="37" t="str">
        <f t="shared" si="0"/>
        <v/>
      </c>
      <c r="P182" s="22" t="str">
        <f t="shared" si="15"/>
        <v/>
      </c>
      <c r="Q182" s="37" t="str">
        <f t="shared" si="1"/>
        <v/>
      </c>
      <c r="R182" s="22" t="str">
        <f t="shared" si="2"/>
        <v/>
      </c>
      <c r="S182" s="37" t="str">
        <f t="shared" si="3"/>
        <v/>
      </c>
      <c r="T182" s="83" t="str">
        <f t="shared" si="4"/>
        <v/>
      </c>
    </row>
    <row r="183" spans="1:20" s="1" customFormat="1" ht="24" customHeight="1" x14ac:dyDescent="0.25">
      <c r="A183" s="47" t="s">
        <v>309</v>
      </c>
      <c r="B183" s="94">
        <v>2</v>
      </c>
      <c r="C183" s="94"/>
      <c r="D183" s="94"/>
      <c r="E183" s="94"/>
      <c r="F183" s="94">
        <v>2</v>
      </c>
      <c r="G183" s="94"/>
      <c r="H183" s="94"/>
      <c r="I183" s="94"/>
      <c r="J183" s="94"/>
      <c r="K183" s="94"/>
      <c r="L183" s="94"/>
      <c r="M183" s="94"/>
      <c r="N183" s="3"/>
      <c r="O183" s="37" t="str">
        <f t="shared" si="0"/>
        <v/>
      </c>
      <c r="P183" s="22" t="str">
        <f t="shared" si="15"/>
        <v/>
      </c>
      <c r="Q183" s="37">
        <f t="shared" si="1"/>
        <v>1</v>
      </c>
      <c r="R183" s="22">
        <f t="shared" si="2"/>
        <v>1</v>
      </c>
      <c r="S183" s="37" t="str">
        <f t="shared" si="3"/>
        <v/>
      </c>
      <c r="T183" s="83" t="str">
        <f t="shared" si="4"/>
        <v/>
      </c>
    </row>
    <row r="184" spans="1:20" s="1" customFormat="1" ht="24" customHeight="1" x14ac:dyDescent="0.25">
      <c r="A184" s="158" t="s">
        <v>310</v>
      </c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3"/>
      <c r="O184" s="37" t="str">
        <f t="shared" si="0"/>
        <v/>
      </c>
      <c r="P184" s="22" t="str">
        <f t="shared" si="15"/>
        <v/>
      </c>
      <c r="Q184" s="37" t="str">
        <f t="shared" si="1"/>
        <v/>
      </c>
      <c r="R184" s="22" t="str">
        <f t="shared" si="2"/>
        <v/>
      </c>
      <c r="S184" s="37" t="str">
        <f t="shared" si="3"/>
        <v/>
      </c>
      <c r="T184" s="83" t="str">
        <f t="shared" si="4"/>
        <v/>
      </c>
    </row>
    <row r="185" spans="1:20" s="1" customFormat="1" ht="24" customHeight="1" x14ac:dyDescent="0.25">
      <c r="A185" s="47" t="s">
        <v>311</v>
      </c>
      <c r="B185" s="94">
        <v>9</v>
      </c>
      <c r="C185" s="94"/>
      <c r="D185" s="94"/>
      <c r="E185" s="94"/>
      <c r="F185" s="94">
        <v>8</v>
      </c>
      <c r="G185" s="94">
        <v>1</v>
      </c>
      <c r="H185" s="94"/>
      <c r="I185" s="94"/>
      <c r="J185" s="94"/>
      <c r="K185" s="94"/>
      <c r="L185" s="94"/>
      <c r="M185" s="94"/>
      <c r="N185" s="3"/>
      <c r="O185" s="37" t="str">
        <f t="shared" si="0"/>
        <v/>
      </c>
      <c r="P185" s="22" t="str">
        <f t="shared" si="15"/>
        <v/>
      </c>
      <c r="Q185" s="37">
        <f t="shared" si="1"/>
        <v>1</v>
      </c>
      <c r="R185" s="22">
        <f t="shared" si="2"/>
        <v>1</v>
      </c>
      <c r="S185" s="37" t="str">
        <f t="shared" si="3"/>
        <v/>
      </c>
      <c r="T185" s="83" t="str">
        <f t="shared" si="4"/>
        <v/>
      </c>
    </row>
    <row r="186" spans="1:20" s="1" customFormat="1" ht="24" customHeight="1" x14ac:dyDescent="0.25">
      <c r="A186" s="155" t="s">
        <v>312</v>
      </c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3"/>
      <c r="O186" s="37" t="str">
        <f t="shared" si="0"/>
        <v/>
      </c>
      <c r="P186" s="22" t="str">
        <f t="shared" si="15"/>
        <v/>
      </c>
      <c r="Q186" s="37" t="str">
        <f t="shared" si="1"/>
        <v/>
      </c>
      <c r="R186" s="22" t="str">
        <f t="shared" si="2"/>
        <v/>
      </c>
      <c r="S186" s="37" t="str">
        <f t="shared" si="3"/>
        <v/>
      </c>
      <c r="T186" s="83" t="str">
        <f t="shared" si="4"/>
        <v/>
      </c>
    </row>
    <row r="187" spans="1:20" s="1" customFormat="1" ht="24" customHeight="1" x14ac:dyDescent="0.25">
      <c r="A187" s="47" t="s">
        <v>313</v>
      </c>
      <c r="B187" s="94">
        <v>16</v>
      </c>
      <c r="C187" s="94"/>
      <c r="D187" s="94"/>
      <c r="E187" s="94"/>
      <c r="F187" s="94">
        <v>7</v>
      </c>
      <c r="G187" s="94">
        <v>9</v>
      </c>
      <c r="H187" s="94"/>
      <c r="I187" s="94"/>
      <c r="J187" s="94"/>
      <c r="K187" s="94"/>
      <c r="L187" s="94"/>
      <c r="M187" s="94"/>
      <c r="N187" s="3"/>
      <c r="O187" s="37" t="str">
        <f t="shared" si="0"/>
        <v/>
      </c>
      <c r="P187" s="22" t="str">
        <f t="shared" si="15"/>
        <v/>
      </c>
      <c r="Q187" s="37">
        <f t="shared" si="1"/>
        <v>1</v>
      </c>
      <c r="R187" s="22">
        <f t="shared" si="2"/>
        <v>1</v>
      </c>
      <c r="S187" s="37" t="str">
        <f t="shared" si="3"/>
        <v/>
      </c>
      <c r="T187" s="83" t="str">
        <f t="shared" si="4"/>
        <v/>
      </c>
    </row>
    <row r="188" spans="1:20" s="1" customFormat="1" ht="24" customHeight="1" x14ac:dyDescent="0.25">
      <c r="A188" s="47" t="s">
        <v>314</v>
      </c>
      <c r="B188" s="94">
        <v>3</v>
      </c>
      <c r="C188" s="94"/>
      <c r="D188" s="94"/>
      <c r="E188" s="94"/>
      <c r="F188" s="94">
        <v>3</v>
      </c>
      <c r="G188" s="94"/>
      <c r="H188" s="94"/>
      <c r="I188" s="94"/>
      <c r="J188" s="94"/>
      <c r="K188" s="94"/>
      <c r="L188" s="94"/>
      <c r="M188" s="94"/>
      <c r="N188" s="3"/>
      <c r="O188" s="37" t="str">
        <f t="shared" si="0"/>
        <v/>
      </c>
      <c r="P188" s="22" t="str">
        <f t="shared" si="15"/>
        <v/>
      </c>
      <c r="Q188" s="37">
        <f t="shared" si="1"/>
        <v>1</v>
      </c>
      <c r="R188" s="22">
        <f t="shared" si="2"/>
        <v>1</v>
      </c>
      <c r="S188" s="37" t="str">
        <f t="shared" si="3"/>
        <v/>
      </c>
      <c r="T188" s="83" t="str">
        <f t="shared" si="4"/>
        <v/>
      </c>
    </row>
    <row r="189" spans="1:20" s="1" customFormat="1" ht="24" customHeight="1" x14ac:dyDescent="0.25">
      <c r="A189" s="155" t="s">
        <v>315</v>
      </c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3"/>
      <c r="O189" s="37" t="str">
        <f t="shared" si="0"/>
        <v/>
      </c>
      <c r="P189" s="22" t="str">
        <f t="shared" si="15"/>
        <v/>
      </c>
      <c r="Q189" s="37" t="str">
        <f t="shared" si="1"/>
        <v/>
      </c>
      <c r="R189" s="22" t="str">
        <f t="shared" si="2"/>
        <v/>
      </c>
      <c r="S189" s="37" t="str">
        <f t="shared" si="3"/>
        <v/>
      </c>
      <c r="T189" s="83" t="str">
        <f t="shared" si="4"/>
        <v/>
      </c>
    </row>
    <row r="190" spans="1:20" s="1" customFormat="1" ht="24" customHeight="1" x14ac:dyDescent="0.25">
      <c r="A190" s="47" t="s">
        <v>316</v>
      </c>
      <c r="B190" s="94">
        <v>20</v>
      </c>
      <c r="C190" s="94"/>
      <c r="D190" s="94"/>
      <c r="E190" s="94"/>
      <c r="F190" s="94">
        <v>19</v>
      </c>
      <c r="G190" s="94">
        <v>1</v>
      </c>
      <c r="H190" s="94"/>
      <c r="I190" s="94"/>
      <c r="J190" s="94"/>
      <c r="K190" s="94"/>
      <c r="L190" s="94"/>
      <c r="M190" s="94"/>
      <c r="N190" s="3"/>
      <c r="O190" s="37" t="str">
        <f t="shared" si="0"/>
        <v/>
      </c>
      <c r="P190" s="22" t="str">
        <f t="shared" si="15"/>
        <v/>
      </c>
      <c r="Q190" s="37">
        <f t="shared" si="1"/>
        <v>1</v>
      </c>
      <c r="R190" s="22">
        <f t="shared" si="2"/>
        <v>1</v>
      </c>
      <c r="S190" s="37" t="str">
        <f t="shared" si="3"/>
        <v/>
      </c>
      <c r="T190" s="83" t="str">
        <f t="shared" si="4"/>
        <v/>
      </c>
    </row>
    <row r="191" spans="1:20" s="1" customFormat="1" ht="24" customHeight="1" x14ac:dyDescent="0.25">
      <c r="A191" s="47" t="s">
        <v>317</v>
      </c>
      <c r="B191" s="94">
        <v>7</v>
      </c>
      <c r="C191" s="94"/>
      <c r="D191" s="94"/>
      <c r="E191" s="94"/>
      <c r="F191" s="94">
        <v>4</v>
      </c>
      <c r="G191" s="94">
        <v>2</v>
      </c>
      <c r="H191" s="94">
        <v>1</v>
      </c>
      <c r="I191" s="94"/>
      <c r="J191" s="94"/>
      <c r="K191" s="94"/>
      <c r="L191" s="94"/>
      <c r="M191" s="94"/>
      <c r="N191" s="3"/>
      <c r="O191" s="37" t="str">
        <f t="shared" si="0"/>
        <v/>
      </c>
      <c r="P191" s="22" t="str">
        <f t="shared" si="15"/>
        <v/>
      </c>
      <c r="Q191" s="37">
        <f t="shared" si="1"/>
        <v>1</v>
      </c>
      <c r="R191" s="22">
        <f t="shared" si="2"/>
        <v>0.8571428571428571</v>
      </c>
      <c r="S191" s="37" t="str">
        <f t="shared" si="3"/>
        <v/>
      </c>
      <c r="T191" s="83" t="str">
        <f t="shared" si="4"/>
        <v/>
      </c>
    </row>
    <row r="192" spans="1:20" s="1" customFormat="1" ht="24" customHeight="1" x14ac:dyDescent="0.25">
      <c r="A192" s="162" t="s">
        <v>318</v>
      </c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3"/>
      <c r="O192" s="37" t="str">
        <f t="shared" si="0"/>
        <v/>
      </c>
      <c r="P192" s="22" t="str">
        <f t="shared" si="15"/>
        <v/>
      </c>
      <c r="Q192" s="37" t="str">
        <f t="shared" si="1"/>
        <v/>
      </c>
      <c r="R192" s="22" t="str">
        <f t="shared" si="2"/>
        <v/>
      </c>
      <c r="S192" s="37" t="str">
        <f t="shared" si="3"/>
        <v/>
      </c>
      <c r="T192" s="83" t="str">
        <f t="shared" si="4"/>
        <v/>
      </c>
    </row>
    <row r="193" spans="1:20" s="1" customFormat="1" ht="24" customHeight="1" x14ac:dyDescent="0.25">
      <c r="A193" s="163" t="s">
        <v>319</v>
      </c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3"/>
      <c r="O193" s="37" t="str">
        <f t="shared" si="0"/>
        <v/>
      </c>
      <c r="P193" s="22" t="str">
        <f t="shared" si="15"/>
        <v/>
      </c>
      <c r="Q193" s="37" t="str">
        <f t="shared" si="1"/>
        <v/>
      </c>
      <c r="R193" s="22" t="str">
        <f t="shared" si="2"/>
        <v/>
      </c>
      <c r="S193" s="37" t="str">
        <f t="shared" si="3"/>
        <v/>
      </c>
      <c r="T193" s="83" t="str">
        <f t="shared" si="4"/>
        <v/>
      </c>
    </row>
    <row r="194" spans="1:20" s="1" customFormat="1" ht="24" customHeight="1" x14ac:dyDescent="0.25">
      <c r="A194" s="163" t="s">
        <v>320</v>
      </c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3"/>
      <c r="O194" s="37" t="str">
        <f t="shared" si="0"/>
        <v/>
      </c>
      <c r="P194" s="22" t="str">
        <f t="shared" si="15"/>
        <v/>
      </c>
      <c r="Q194" s="37" t="str">
        <f t="shared" si="1"/>
        <v/>
      </c>
      <c r="R194" s="22" t="str">
        <f t="shared" si="2"/>
        <v/>
      </c>
      <c r="S194" s="37" t="str">
        <f t="shared" si="3"/>
        <v/>
      </c>
      <c r="T194" s="83" t="str">
        <f t="shared" si="4"/>
        <v/>
      </c>
    </row>
    <row r="195" spans="1:20" s="1" customFormat="1" ht="24" customHeight="1" x14ac:dyDescent="0.25">
      <c r="A195" s="155" t="s">
        <v>321</v>
      </c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3"/>
      <c r="O195" s="37" t="str">
        <f t="shared" si="0"/>
        <v/>
      </c>
      <c r="P195" s="22" t="str">
        <f t="shared" si="15"/>
        <v/>
      </c>
      <c r="Q195" s="37" t="str">
        <f t="shared" si="1"/>
        <v/>
      </c>
      <c r="R195" s="22" t="str">
        <f t="shared" si="2"/>
        <v/>
      </c>
      <c r="S195" s="37" t="str">
        <f t="shared" si="3"/>
        <v/>
      </c>
      <c r="T195" s="83" t="str">
        <f t="shared" si="4"/>
        <v/>
      </c>
    </row>
    <row r="196" spans="1:20" s="1" customFormat="1" ht="24" customHeight="1" x14ac:dyDescent="0.25">
      <c r="A196" s="155" t="s">
        <v>322</v>
      </c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3"/>
      <c r="O196" s="37" t="str">
        <f t="shared" si="0"/>
        <v/>
      </c>
      <c r="P196" s="22" t="str">
        <f t="shared" si="15"/>
        <v/>
      </c>
      <c r="Q196" s="37" t="str">
        <f t="shared" si="1"/>
        <v/>
      </c>
      <c r="R196" s="22" t="str">
        <f t="shared" si="2"/>
        <v/>
      </c>
      <c r="S196" s="37" t="str">
        <f t="shared" si="3"/>
        <v/>
      </c>
      <c r="T196" s="83" t="str">
        <f t="shared" si="4"/>
        <v/>
      </c>
    </row>
    <row r="197" spans="1:20" s="1" customFormat="1" ht="24" customHeight="1" x14ac:dyDescent="0.25">
      <c r="A197" s="155" t="s">
        <v>323</v>
      </c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3"/>
      <c r="O197" s="37" t="str">
        <f t="shared" si="0"/>
        <v/>
      </c>
      <c r="P197" s="22" t="str">
        <f t="shared" si="15"/>
        <v/>
      </c>
      <c r="Q197" s="37" t="str">
        <f t="shared" si="1"/>
        <v/>
      </c>
      <c r="R197" s="22" t="str">
        <f t="shared" si="2"/>
        <v/>
      </c>
      <c r="S197" s="37" t="str">
        <f t="shared" si="3"/>
        <v/>
      </c>
      <c r="T197" s="83" t="str">
        <f t="shared" si="4"/>
        <v/>
      </c>
    </row>
    <row r="198" spans="1:20" s="1" customFormat="1" ht="24" customHeight="1" thickBot="1" x14ac:dyDescent="0.3">
      <c r="A198" s="164" t="s">
        <v>324</v>
      </c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02"/>
      <c r="O198" s="103" t="str">
        <f t="shared" si="0"/>
        <v/>
      </c>
      <c r="P198" s="104" t="str">
        <f t="shared" ref="P198:P261" si="24">IF(($C198+$D198)=0,"",C198/($C198+$D198))</f>
        <v/>
      </c>
      <c r="Q198" s="103" t="str">
        <f t="shared" si="1"/>
        <v/>
      </c>
      <c r="R198" s="104" t="str">
        <f t="shared" si="2"/>
        <v/>
      </c>
      <c r="S198" s="103" t="str">
        <f t="shared" si="3"/>
        <v/>
      </c>
      <c r="T198" s="105" t="str">
        <f t="shared" si="4"/>
        <v/>
      </c>
    </row>
    <row r="199" spans="1:20" s="1" customFormat="1" ht="13.9" customHeight="1" thickTop="1" thickBot="1" x14ac:dyDescent="0.3">
      <c r="A199" s="121" t="s">
        <v>325</v>
      </c>
      <c r="B199" s="122">
        <f>SUM(B161:B198)</f>
        <v>435</v>
      </c>
      <c r="C199" s="122">
        <f t="shared" ref="C199:M199" si="25">SUM(C161:C198)</f>
        <v>0</v>
      </c>
      <c r="D199" s="122">
        <f t="shared" si="25"/>
        <v>0</v>
      </c>
      <c r="E199" s="122">
        <f t="shared" si="25"/>
        <v>0</v>
      </c>
      <c r="F199" s="122">
        <f t="shared" si="25"/>
        <v>336</v>
      </c>
      <c r="G199" s="122">
        <f t="shared" si="25"/>
        <v>73</v>
      </c>
      <c r="H199" s="122">
        <f t="shared" si="25"/>
        <v>3</v>
      </c>
      <c r="I199" s="122">
        <f t="shared" si="25"/>
        <v>23</v>
      </c>
      <c r="J199" s="122">
        <f t="shared" si="25"/>
        <v>0</v>
      </c>
      <c r="K199" s="122">
        <f t="shared" si="25"/>
        <v>0</v>
      </c>
      <c r="L199" s="122">
        <f t="shared" si="25"/>
        <v>0</v>
      </c>
      <c r="M199" s="122">
        <f t="shared" si="25"/>
        <v>0</v>
      </c>
      <c r="N199" s="111"/>
      <c r="O199" s="107" t="str">
        <f t="shared" si="0"/>
        <v/>
      </c>
      <c r="P199" s="123" t="str">
        <f t="shared" si="24"/>
        <v/>
      </c>
      <c r="Q199" s="107">
        <f t="shared" si="1"/>
        <v>0.94712643678160924</v>
      </c>
      <c r="R199" s="123">
        <f t="shared" si="2"/>
        <v>0.99271844660194175</v>
      </c>
      <c r="S199" s="107" t="str">
        <f t="shared" si="3"/>
        <v/>
      </c>
      <c r="T199" s="124" t="str">
        <f t="shared" si="4"/>
        <v/>
      </c>
    </row>
    <row r="200" spans="1:20" s="1" customFormat="1" ht="41.25" customHeight="1" thickTop="1" x14ac:dyDescent="0.25">
      <c r="A200" s="165" t="s">
        <v>326</v>
      </c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6"/>
      <c r="O200" s="81" t="str">
        <f t="shared" si="0"/>
        <v/>
      </c>
      <c r="P200" s="82" t="str">
        <f t="shared" si="24"/>
        <v/>
      </c>
      <c r="Q200" s="81" t="str">
        <f t="shared" si="1"/>
        <v/>
      </c>
      <c r="R200" s="82" t="str">
        <f t="shared" si="2"/>
        <v/>
      </c>
      <c r="S200" s="81" t="str">
        <f t="shared" si="3"/>
        <v/>
      </c>
      <c r="T200" s="89" t="str">
        <f t="shared" si="4"/>
        <v/>
      </c>
    </row>
    <row r="201" spans="1:20" s="1" customFormat="1" ht="24" customHeight="1" x14ac:dyDescent="0.25">
      <c r="A201" s="166" t="s">
        <v>327</v>
      </c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3"/>
      <c r="O201" s="37" t="str">
        <f t="shared" si="0"/>
        <v/>
      </c>
      <c r="P201" s="22" t="str">
        <f t="shared" si="24"/>
        <v/>
      </c>
      <c r="Q201" s="37" t="str">
        <f t="shared" si="1"/>
        <v/>
      </c>
      <c r="R201" s="22" t="str">
        <f t="shared" si="2"/>
        <v/>
      </c>
      <c r="S201" s="37" t="str">
        <f t="shared" si="3"/>
        <v/>
      </c>
      <c r="T201" s="83" t="str">
        <f t="shared" si="4"/>
        <v/>
      </c>
    </row>
    <row r="202" spans="1:20" s="1" customFormat="1" ht="24" customHeight="1" thickBot="1" x14ac:dyDescent="0.3">
      <c r="A202" s="167" t="s">
        <v>328</v>
      </c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02"/>
      <c r="O202" s="103" t="str">
        <f t="shared" si="0"/>
        <v/>
      </c>
      <c r="P202" s="104" t="str">
        <f t="shared" si="24"/>
        <v/>
      </c>
      <c r="Q202" s="103" t="str">
        <f t="shared" si="1"/>
        <v/>
      </c>
      <c r="R202" s="104" t="str">
        <f t="shared" si="2"/>
        <v/>
      </c>
      <c r="S202" s="103" t="str">
        <f t="shared" si="3"/>
        <v/>
      </c>
      <c r="T202" s="105" t="str">
        <f t="shared" si="4"/>
        <v/>
      </c>
    </row>
    <row r="203" spans="1:20" s="1" customFormat="1" ht="13.9" customHeight="1" thickTop="1" thickBot="1" x14ac:dyDescent="0.3">
      <c r="A203" s="121" t="s">
        <v>329</v>
      </c>
      <c r="B203" s="122">
        <f>SUM(B200:B202)</f>
        <v>0</v>
      </c>
      <c r="C203" s="122">
        <f t="shared" ref="C203:M203" si="26">SUM(C200:C202)</f>
        <v>0</v>
      </c>
      <c r="D203" s="122">
        <f t="shared" si="26"/>
        <v>0</v>
      </c>
      <c r="E203" s="122">
        <f t="shared" si="26"/>
        <v>0</v>
      </c>
      <c r="F203" s="122">
        <f t="shared" si="26"/>
        <v>0</v>
      </c>
      <c r="G203" s="122">
        <f t="shared" si="26"/>
        <v>0</v>
      </c>
      <c r="H203" s="122">
        <f t="shared" si="26"/>
        <v>0</v>
      </c>
      <c r="I203" s="122">
        <f t="shared" si="26"/>
        <v>0</v>
      </c>
      <c r="J203" s="122">
        <f t="shared" si="26"/>
        <v>0</v>
      </c>
      <c r="K203" s="122">
        <f t="shared" si="26"/>
        <v>0</v>
      </c>
      <c r="L203" s="122">
        <f t="shared" si="26"/>
        <v>0</v>
      </c>
      <c r="M203" s="122">
        <f t="shared" si="26"/>
        <v>0</v>
      </c>
      <c r="N203" s="111"/>
      <c r="O203" s="107" t="str">
        <f t="shared" si="0"/>
        <v/>
      </c>
      <c r="P203" s="123" t="str">
        <f t="shared" si="24"/>
        <v/>
      </c>
      <c r="Q203" s="107" t="str">
        <f t="shared" si="1"/>
        <v/>
      </c>
      <c r="R203" s="123" t="str">
        <f t="shared" si="2"/>
        <v/>
      </c>
      <c r="S203" s="107" t="str">
        <f t="shared" si="3"/>
        <v/>
      </c>
      <c r="T203" s="124" t="str">
        <f t="shared" si="4"/>
        <v/>
      </c>
    </row>
    <row r="204" spans="1:20" s="1" customFormat="1" ht="27" customHeight="1" thickTop="1" thickBot="1" x14ac:dyDescent="0.3">
      <c r="A204" s="72" t="s">
        <v>330</v>
      </c>
      <c r="B204" s="87">
        <f>B23+B64+B75+B81+B86+B112+B140+B160+B199+B203</f>
        <v>1275</v>
      </c>
      <c r="C204" s="87">
        <f t="shared" ref="C204:M204" si="27">C23+C64+C75+C81+C86+C112+C140+C160+C199+C203</f>
        <v>0</v>
      </c>
      <c r="D204" s="87">
        <f t="shared" si="27"/>
        <v>0</v>
      </c>
      <c r="E204" s="87">
        <f t="shared" si="27"/>
        <v>0</v>
      </c>
      <c r="F204" s="87">
        <f t="shared" si="27"/>
        <v>938</v>
      </c>
      <c r="G204" s="87">
        <f t="shared" si="27"/>
        <v>202</v>
      </c>
      <c r="H204" s="87">
        <f t="shared" si="27"/>
        <v>22</v>
      </c>
      <c r="I204" s="87">
        <f t="shared" si="27"/>
        <v>113</v>
      </c>
      <c r="J204" s="87">
        <f t="shared" si="27"/>
        <v>0</v>
      </c>
      <c r="K204" s="87">
        <f t="shared" si="27"/>
        <v>0</v>
      </c>
      <c r="L204" s="87">
        <f t="shared" si="27"/>
        <v>0</v>
      </c>
      <c r="M204" s="87">
        <f t="shared" si="27"/>
        <v>0</v>
      </c>
      <c r="N204" s="73"/>
      <c r="O204" s="107" t="str">
        <f t="shared" si="0"/>
        <v/>
      </c>
      <c r="P204" s="108" t="str">
        <f t="shared" si="24"/>
        <v/>
      </c>
      <c r="Q204" s="107">
        <f t="shared" si="1"/>
        <v>0.91137254901960785</v>
      </c>
      <c r="R204" s="108">
        <f t="shared" si="2"/>
        <v>0.98106712564543885</v>
      </c>
      <c r="S204" s="107" t="str">
        <f t="shared" si="3"/>
        <v/>
      </c>
      <c r="T204" s="109" t="str">
        <f t="shared" si="4"/>
        <v/>
      </c>
    </row>
    <row r="205" spans="1:20" s="1" customFormat="1" ht="24.95" customHeight="1" thickTop="1" x14ac:dyDescent="0.25">
      <c r="A205" s="125" t="s">
        <v>331</v>
      </c>
      <c r="B205" s="113"/>
      <c r="C205" s="113"/>
      <c r="D205" s="113"/>
      <c r="E205" s="113"/>
      <c r="F205" s="86"/>
      <c r="G205" s="86"/>
      <c r="H205" s="113"/>
      <c r="I205" s="113"/>
      <c r="J205" s="113"/>
      <c r="K205" s="113"/>
      <c r="L205" s="113"/>
      <c r="M205" s="113"/>
      <c r="N205" s="86"/>
      <c r="O205" s="81" t="str">
        <f t="shared" si="0"/>
        <v/>
      </c>
      <c r="P205" s="82" t="str">
        <f t="shared" si="24"/>
        <v/>
      </c>
      <c r="Q205" s="81" t="str">
        <f t="shared" si="1"/>
        <v/>
      </c>
      <c r="R205" s="82" t="str">
        <f t="shared" si="2"/>
        <v/>
      </c>
      <c r="S205" s="81" t="str">
        <f t="shared" si="3"/>
        <v/>
      </c>
      <c r="T205" s="89" t="str">
        <f t="shared" si="4"/>
        <v/>
      </c>
    </row>
    <row r="206" spans="1:20" s="1" customFormat="1" ht="24.95" customHeight="1" x14ac:dyDescent="0.25">
      <c r="A206" s="97" t="s">
        <v>332</v>
      </c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"/>
      <c r="O206" s="37" t="str">
        <f t="shared" si="0"/>
        <v/>
      </c>
      <c r="P206" s="22" t="str">
        <f t="shared" si="24"/>
        <v/>
      </c>
      <c r="Q206" s="37" t="str">
        <f t="shared" si="1"/>
        <v/>
      </c>
      <c r="R206" s="22" t="str">
        <f t="shared" si="2"/>
        <v/>
      </c>
      <c r="S206" s="37" t="str">
        <f t="shared" si="3"/>
        <v/>
      </c>
      <c r="T206" s="83" t="str">
        <f t="shared" si="4"/>
        <v/>
      </c>
    </row>
    <row r="207" spans="1:20" s="1" customFormat="1" ht="24.95" customHeight="1" x14ac:dyDescent="0.25">
      <c r="A207" s="97" t="s">
        <v>333</v>
      </c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"/>
      <c r="O207" s="37" t="str">
        <f t="shared" si="0"/>
        <v/>
      </c>
      <c r="P207" s="22" t="str">
        <f t="shared" si="24"/>
        <v/>
      </c>
      <c r="Q207" s="37" t="str">
        <f t="shared" si="1"/>
        <v/>
      </c>
      <c r="R207" s="22" t="str">
        <f t="shared" si="2"/>
        <v/>
      </c>
      <c r="S207" s="37" t="str">
        <f t="shared" si="3"/>
        <v/>
      </c>
      <c r="T207" s="83" t="str">
        <f t="shared" si="4"/>
        <v/>
      </c>
    </row>
    <row r="208" spans="1:20" s="1" customFormat="1" ht="24.95" customHeight="1" x14ac:dyDescent="0.25">
      <c r="A208" s="97" t="s">
        <v>334</v>
      </c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"/>
      <c r="O208" s="37" t="str">
        <f t="shared" si="0"/>
        <v/>
      </c>
      <c r="P208" s="22" t="str">
        <f t="shared" si="24"/>
        <v/>
      </c>
      <c r="Q208" s="37" t="str">
        <f t="shared" si="1"/>
        <v/>
      </c>
      <c r="R208" s="22" t="str">
        <f t="shared" si="2"/>
        <v/>
      </c>
      <c r="S208" s="37" t="str">
        <f t="shared" si="3"/>
        <v/>
      </c>
      <c r="T208" s="83" t="str">
        <f t="shared" si="4"/>
        <v/>
      </c>
    </row>
    <row r="209" spans="1:20" s="1" customFormat="1" ht="24.95" customHeight="1" x14ac:dyDescent="0.25">
      <c r="A209" s="97" t="s">
        <v>335</v>
      </c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"/>
      <c r="O209" s="37" t="str">
        <f t="shared" si="0"/>
        <v/>
      </c>
      <c r="P209" s="22" t="str">
        <f t="shared" si="24"/>
        <v/>
      </c>
      <c r="Q209" s="37" t="str">
        <f t="shared" si="1"/>
        <v/>
      </c>
      <c r="R209" s="22" t="str">
        <f t="shared" si="2"/>
        <v/>
      </c>
      <c r="S209" s="37" t="str">
        <f t="shared" si="3"/>
        <v/>
      </c>
      <c r="T209" s="83" t="str">
        <f t="shared" si="4"/>
        <v/>
      </c>
    </row>
    <row r="210" spans="1:20" s="1" customFormat="1" ht="24.95" customHeight="1" x14ac:dyDescent="0.25">
      <c r="A210" s="98" t="s">
        <v>336</v>
      </c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"/>
      <c r="O210" s="37" t="str">
        <f t="shared" si="0"/>
        <v/>
      </c>
      <c r="P210" s="22" t="str">
        <f t="shared" si="24"/>
        <v/>
      </c>
      <c r="Q210" s="37" t="str">
        <f t="shared" si="1"/>
        <v/>
      </c>
      <c r="R210" s="22" t="str">
        <f t="shared" si="2"/>
        <v/>
      </c>
      <c r="S210" s="37" t="str">
        <f t="shared" si="3"/>
        <v/>
      </c>
      <c r="T210" s="83" t="str">
        <f t="shared" si="4"/>
        <v/>
      </c>
    </row>
    <row r="211" spans="1:20" s="1" customFormat="1" ht="24.95" customHeight="1" x14ac:dyDescent="0.25">
      <c r="A211" s="98" t="s">
        <v>337</v>
      </c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"/>
      <c r="O211" s="37" t="str">
        <f t="shared" si="0"/>
        <v/>
      </c>
      <c r="P211" s="22" t="str">
        <f t="shared" si="24"/>
        <v/>
      </c>
      <c r="Q211" s="37" t="str">
        <f t="shared" si="1"/>
        <v/>
      </c>
      <c r="R211" s="22" t="str">
        <f t="shared" si="2"/>
        <v/>
      </c>
      <c r="S211" s="37" t="str">
        <f t="shared" si="3"/>
        <v/>
      </c>
      <c r="T211" s="83" t="str">
        <f t="shared" si="4"/>
        <v/>
      </c>
    </row>
    <row r="212" spans="1:20" s="1" customFormat="1" ht="24.95" customHeight="1" x14ac:dyDescent="0.25">
      <c r="A212" s="98" t="s">
        <v>338</v>
      </c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"/>
      <c r="O212" s="37" t="str">
        <f t="shared" si="0"/>
        <v/>
      </c>
      <c r="P212" s="22" t="str">
        <f t="shared" si="24"/>
        <v/>
      </c>
      <c r="Q212" s="37" t="str">
        <f t="shared" si="1"/>
        <v/>
      </c>
      <c r="R212" s="22" t="str">
        <f t="shared" si="2"/>
        <v/>
      </c>
      <c r="S212" s="37" t="str">
        <f t="shared" si="3"/>
        <v/>
      </c>
      <c r="T212" s="83" t="str">
        <f t="shared" si="4"/>
        <v/>
      </c>
    </row>
    <row r="213" spans="1:20" s="1" customFormat="1" ht="24.95" customHeight="1" x14ac:dyDescent="0.25">
      <c r="A213" s="97" t="s">
        <v>339</v>
      </c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"/>
      <c r="O213" s="37" t="str">
        <f t="shared" si="0"/>
        <v/>
      </c>
      <c r="P213" s="22" t="str">
        <f t="shared" si="24"/>
        <v/>
      </c>
      <c r="Q213" s="37" t="str">
        <f t="shared" si="1"/>
        <v/>
      </c>
      <c r="R213" s="22" t="str">
        <f t="shared" si="2"/>
        <v/>
      </c>
      <c r="S213" s="37" t="str">
        <f t="shared" si="3"/>
        <v/>
      </c>
      <c r="T213" s="83" t="str">
        <f t="shared" si="4"/>
        <v/>
      </c>
    </row>
    <row r="214" spans="1:20" s="1" customFormat="1" ht="24.95" customHeight="1" x14ac:dyDescent="0.25">
      <c r="A214" s="99" t="s">
        <v>340</v>
      </c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"/>
      <c r="O214" s="37" t="str">
        <f t="shared" si="0"/>
        <v/>
      </c>
      <c r="P214" s="22" t="str">
        <f t="shared" si="24"/>
        <v/>
      </c>
      <c r="Q214" s="37" t="str">
        <f t="shared" si="1"/>
        <v/>
      </c>
      <c r="R214" s="22" t="str">
        <f t="shared" si="2"/>
        <v/>
      </c>
      <c r="S214" s="37" t="str">
        <f t="shared" si="3"/>
        <v/>
      </c>
      <c r="T214" s="83" t="str">
        <f t="shared" si="4"/>
        <v/>
      </c>
    </row>
    <row r="215" spans="1:20" s="1" customFormat="1" ht="24.95" customHeight="1" x14ac:dyDescent="0.25">
      <c r="A215" s="98" t="s">
        <v>341</v>
      </c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"/>
      <c r="O215" s="37" t="str">
        <f t="shared" si="0"/>
        <v/>
      </c>
      <c r="P215" s="22" t="str">
        <f t="shared" si="24"/>
        <v/>
      </c>
      <c r="Q215" s="37" t="str">
        <f t="shared" si="1"/>
        <v/>
      </c>
      <c r="R215" s="22" t="str">
        <f t="shared" si="2"/>
        <v/>
      </c>
      <c r="S215" s="37" t="str">
        <f t="shared" si="3"/>
        <v/>
      </c>
      <c r="T215" s="83" t="str">
        <f t="shared" si="4"/>
        <v/>
      </c>
    </row>
    <row r="216" spans="1:20" s="1" customFormat="1" ht="24.95" customHeight="1" x14ac:dyDescent="0.25">
      <c r="A216" s="97" t="s">
        <v>342</v>
      </c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"/>
      <c r="O216" s="37" t="str">
        <f t="shared" si="0"/>
        <v/>
      </c>
      <c r="P216" s="22" t="str">
        <f t="shared" si="24"/>
        <v/>
      </c>
      <c r="Q216" s="37" t="str">
        <f t="shared" si="1"/>
        <v/>
      </c>
      <c r="R216" s="22" t="str">
        <f t="shared" si="2"/>
        <v/>
      </c>
      <c r="S216" s="37" t="str">
        <f t="shared" si="3"/>
        <v/>
      </c>
      <c r="T216" s="83" t="str">
        <f t="shared" si="4"/>
        <v/>
      </c>
    </row>
    <row r="217" spans="1:20" s="1" customFormat="1" ht="24.95" customHeight="1" x14ac:dyDescent="0.25">
      <c r="A217" s="97" t="s">
        <v>343</v>
      </c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"/>
      <c r="O217" s="37" t="str">
        <f t="shared" si="0"/>
        <v/>
      </c>
      <c r="P217" s="22" t="str">
        <f t="shared" si="24"/>
        <v/>
      </c>
      <c r="Q217" s="37" t="str">
        <f t="shared" si="1"/>
        <v/>
      </c>
      <c r="R217" s="22" t="str">
        <f t="shared" si="2"/>
        <v/>
      </c>
      <c r="S217" s="37" t="str">
        <f t="shared" si="3"/>
        <v/>
      </c>
      <c r="T217" s="83" t="str">
        <f t="shared" si="4"/>
        <v/>
      </c>
    </row>
    <row r="218" spans="1:20" s="1" customFormat="1" ht="24.95" customHeight="1" x14ac:dyDescent="0.25">
      <c r="A218" s="98" t="s">
        <v>344</v>
      </c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"/>
      <c r="O218" s="37" t="str">
        <f t="shared" si="0"/>
        <v/>
      </c>
      <c r="P218" s="22" t="str">
        <f t="shared" si="24"/>
        <v/>
      </c>
      <c r="Q218" s="37" t="str">
        <f t="shared" si="1"/>
        <v/>
      </c>
      <c r="R218" s="22" t="str">
        <f t="shared" si="2"/>
        <v/>
      </c>
      <c r="S218" s="37" t="str">
        <f t="shared" si="3"/>
        <v/>
      </c>
      <c r="T218" s="83" t="str">
        <f t="shared" si="4"/>
        <v/>
      </c>
    </row>
    <row r="219" spans="1:20" s="1" customFormat="1" ht="24.95" customHeight="1" x14ac:dyDescent="0.25">
      <c r="A219" s="97" t="s">
        <v>345</v>
      </c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"/>
      <c r="O219" s="37" t="str">
        <f t="shared" si="0"/>
        <v/>
      </c>
      <c r="P219" s="22" t="str">
        <f t="shared" si="24"/>
        <v/>
      </c>
      <c r="Q219" s="37" t="str">
        <f t="shared" si="1"/>
        <v/>
      </c>
      <c r="R219" s="22" t="str">
        <f t="shared" si="2"/>
        <v/>
      </c>
      <c r="S219" s="37" t="str">
        <f t="shared" si="3"/>
        <v/>
      </c>
      <c r="T219" s="83" t="str">
        <f t="shared" si="4"/>
        <v/>
      </c>
    </row>
    <row r="220" spans="1:20" s="1" customFormat="1" ht="24.95" customHeight="1" x14ac:dyDescent="0.25">
      <c r="A220" s="97" t="s">
        <v>346</v>
      </c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"/>
      <c r="O220" s="37" t="str">
        <f t="shared" si="0"/>
        <v/>
      </c>
      <c r="P220" s="22" t="str">
        <f t="shared" si="24"/>
        <v/>
      </c>
      <c r="Q220" s="37" t="str">
        <f t="shared" si="1"/>
        <v/>
      </c>
      <c r="R220" s="22" t="str">
        <f t="shared" si="2"/>
        <v/>
      </c>
      <c r="S220" s="37" t="str">
        <f t="shared" si="3"/>
        <v/>
      </c>
      <c r="T220" s="83" t="str">
        <f t="shared" si="4"/>
        <v/>
      </c>
    </row>
    <row r="221" spans="1:20" s="1" customFormat="1" ht="24.95" customHeight="1" x14ac:dyDescent="0.25">
      <c r="A221" s="97" t="s">
        <v>347</v>
      </c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"/>
      <c r="O221" s="37" t="str">
        <f t="shared" si="0"/>
        <v/>
      </c>
      <c r="P221" s="22" t="str">
        <f t="shared" si="24"/>
        <v/>
      </c>
      <c r="Q221" s="37" t="str">
        <f t="shared" si="1"/>
        <v/>
      </c>
      <c r="R221" s="22" t="str">
        <f t="shared" si="2"/>
        <v/>
      </c>
      <c r="S221" s="37" t="str">
        <f t="shared" si="3"/>
        <v/>
      </c>
      <c r="T221" s="83" t="str">
        <f t="shared" si="4"/>
        <v/>
      </c>
    </row>
    <row r="222" spans="1:20" s="1" customFormat="1" ht="24.95" customHeight="1" x14ac:dyDescent="0.25">
      <c r="A222" s="97" t="s">
        <v>348</v>
      </c>
      <c r="B222" s="33">
        <v>15</v>
      </c>
      <c r="C222" s="33"/>
      <c r="D222" s="33"/>
      <c r="E222" s="33"/>
      <c r="F222" s="33"/>
      <c r="G222" s="33"/>
      <c r="H222" s="33"/>
      <c r="I222" s="33">
        <v>15</v>
      </c>
      <c r="J222" s="33"/>
      <c r="K222" s="33"/>
      <c r="L222" s="33"/>
      <c r="M222" s="33"/>
      <c r="N222" s="3"/>
      <c r="O222" s="37" t="str">
        <f t="shared" si="0"/>
        <v/>
      </c>
      <c r="P222" s="22" t="str">
        <f t="shared" si="24"/>
        <v/>
      </c>
      <c r="Q222" s="37">
        <f t="shared" si="1"/>
        <v>0</v>
      </c>
      <c r="R222" s="22" t="str">
        <f t="shared" si="2"/>
        <v/>
      </c>
      <c r="S222" s="37" t="str">
        <f t="shared" si="3"/>
        <v/>
      </c>
      <c r="T222" s="83" t="str">
        <f t="shared" si="4"/>
        <v/>
      </c>
    </row>
    <row r="223" spans="1:20" s="1" customFormat="1" ht="24.95" customHeight="1" x14ac:dyDescent="0.25">
      <c r="A223" s="97" t="s">
        <v>349</v>
      </c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"/>
      <c r="O223" s="37" t="str">
        <f t="shared" si="0"/>
        <v/>
      </c>
      <c r="P223" s="22" t="str">
        <f t="shared" si="24"/>
        <v/>
      </c>
      <c r="Q223" s="37" t="str">
        <f t="shared" si="1"/>
        <v/>
      </c>
      <c r="R223" s="22" t="str">
        <f t="shared" si="2"/>
        <v/>
      </c>
      <c r="S223" s="37" t="str">
        <f t="shared" si="3"/>
        <v/>
      </c>
      <c r="T223" s="83" t="str">
        <f t="shared" si="4"/>
        <v/>
      </c>
    </row>
    <row r="224" spans="1:20" s="1" customFormat="1" ht="24.95" customHeight="1" x14ac:dyDescent="0.25">
      <c r="A224" s="97" t="s">
        <v>350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"/>
      <c r="O224" s="37" t="str">
        <f t="shared" si="0"/>
        <v/>
      </c>
      <c r="P224" s="22" t="str">
        <f t="shared" si="24"/>
        <v/>
      </c>
      <c r="Q224" s="37" t="str">
        <f t="shared" si="1"/>
        <v/>
      </c>
      <c r="R224" s="22" t="str">
        <f t="shared" ref="R224:R274" si="28">IF((F224+G224+H224)=0,"",(F224+G224)/(F224+G224+H224))</f>
        <v/>
      </c>
      <c r="S224" s="37" t="str">
        <f t="shared" si="3"/>
        <v/>
      </c>
      <c r="T224" s="83" t="str">
        <f t="shared" ref="T224:T274" si="29">IF((J224+K224+L224)=0,"",(K224+J224)/(J224+K224+L224))</f>
        <v/>
      </c>
    </row>
    <row r="225" spans="1:20" s="1" customFormat="1" ht="24.95" customHeight="1" x14ac:dyDescent="0.25">
      <c r="A225" s="97" t="s">
        <v>351</v>
      </c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"/>
      <c r="O225" s="37" t="str">
        <f t="shared" si="0"/>
        <v/>
      </c>
      <c r="P225" s="22" t="str">
        <f t="shared" si="24"/>
        <v/>
      </c>
      <c r="Q225" s="37" t="str">
        <f t="shared" si="1"/>
        <v/>
      </c>
      <c r="R225" s="22" t="str">
        <f t="shared" si="28"/>
        <v/>
      </c>
      <c r="S225" s="37" t="str">
        <f t="shared" si="3"/>
        <v/>
      </c>
      <c r="T225" s="83" t="str">
        <f t="shared" si="29"/>
        <v/>
      </c>
    </row>
    <row r="226" spans="1:20" s="1" customFormat="1" ht="24.95" customHeight="1" x14ac:dyDescent="0.25">
      <c r="A226" s="97" t="s">
        <v>352</v>
      </c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95"/>
      <c r="O226" s="37" t="str">
        <f t="shared" si="0"/>
        <v/>
      </c>
      <c r="P226" s="22" t="str">
        <f t="shared" si="24"/>
        <v/>
      </c>
      <c r="Q226" s="37" t="str">
        <f t="shared" si="1"/>
        <v/>
      </c>
      <c r="R226" s="22" t="str">
        <f t="shared" si="28"/>
        <v/>
      </c>
      <c r="S226" s="37" t="str">
        <f t="shared" si="3"/>
        <v/>
      </c>
      <c r="T226" s="83" t="str">
        <f t="shared" si="29"/>
        <v/>
      </c>
    </row>
    <row r="227" spans="1:20" s="1" customFormat="1" ht="24.95" customHeight="1" x14ac:dyDescent="0.25">
      <c r="A227" s="97" t="s">
        <v>353</v>
      </c>
      <c r="B227" s="33">
        <v>39</v>
      </c>
      <c r="C227" s="33"/>
      <c r="D227" s="33"/>
      <c r="E227" s="33"/>
      <c r="F227" s="3">
        <v>25</v>
      </c>
      <c r="G227" s="3">
        <v>11</v>
      </c>
      <c r="H227" s="33">
        <v>2</v>
      </c>
      <c r="I227" s="33">
        <v>1</v>
      </c>
      <c r="J227" s="33"/>
      <c r="K227" s="33"/>
      <c r="L227" s="33"/>
      <c r="M227" s="33"/>
      <c r="N227" s="95"/>
      <c r="O227" s="37" t="str">
        <f t="shared" si="0"/>
        <v/>
      </c>
      <c r="P227" s="22" t="str">
        <f t="shared" si="24"/>
        <v/>
      </c>
      <c r="Q227" s="37">
        <f t="shared" si="1"/>
        <v>0.97435897435897434</v>
      </c>
      <c r="R227" s="22">
        <f t="shared" si="28"/>
        <v>0.94736842105263153</v>
      </c>
      <c r="S227" s="37" t="str">
        <f t="shared" si="3"/>
        <v/>
      </c>
      <c r="T227" s="83" t="str">
        <f t="shared" si="29"/>
        <v/>
      </c>
    </row>
    <row r="228" spans="1:20" s="1" customFormat="1" ht="24.95" customHeight="1" x14ac:dyDescent="0.25">
      <c r="A228" s="97" t="s">
        <v>354</v>
      </c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95"/>
      <c r="O228" s="37" t="str">
        <f t="shared" si="0"/>
        <v/>
      </c>
      <c r="P228" s="22" t="str">
        <f t="shared" si="24"/>
        <v/>
      </c>
      <c r="Q228" s="37" t="str">
        <f t="shared" si="1"/>
        <v/>
      </c>
      <c r="R228" s="22" t="str">
        <f t="shared" si="28"/>
        <v/>
      </c>
      <c r="S228" s="37" t="str">
        <f t="shared" si="3"/>
        <v/>
      </c>
      <c r="T228" s="83" t="str">
        <f t="shared" si="29"/>
        <v/>
      </c>
    </row>
    <row r="229" spans="1:20" s="1" customFormat="1" ht="24.95" customHeight="1" x14ac:dyDescent="0.25">
      <c r="A229" s="97" t="s">
        <v>355</v>
      </c>
      <c r="B229" s="33"/>
      <c r="C229" s="33"/>
      <c r="D229" s="33"/>
      <c r="E229" s="33"/>
      <c r="F229" s="3"/>
      <c r="G229" s="3"/>
      <c r="H229" s="33"/>
      <c r="I229" s="33"/>
      <c r="J229" s="33"/>
      <c r="K229" s="33"/>
      <c r="L229" s="33"/>
      <c r="M229" s="33"/>
      <c r="N229" s="95"/>
      <c r="O229" s="37" t="str">
        <f t="shared" si="0"/>
        <v/>
      </c>
      <c r="P229" s="22" t="str">
        <f t="shared" si="24"/>
        <v/>
      </c>
      <c r="Q229" s="37" t="str">
        <f t="shared" si="1"/>
        <v/>
      </c>
      <c r="R229" s="22" t="str">
        <f t="shared" si="28"/>
        <v/>
      </c>
      <c r="S229" s="37" t="str">
        <f t="shared" si="3"/>
        <v/>
      </c>
      <c r="T229" s="83" t="str">
        <f t="shared" si="29"/>
        <v/>
      </c>
    </row>
    <row r="230" spans="1:20" s="1" customFormat="1" ht="24.95" customHeight="1" x14ac:dyDescent="0.25">
      <c r="A230" s="97" t="s">
        <v>356</v>
      </c>
      <c r="B230" s="33">
        <v>5</v>
      </c>
      <c r="C230" s="33"/>
      <c r="D230" s="33"/>
      <c r="E230" s="33"/>
      <c r="F230" s="3">
        <v>4</v>
      </c>
      <c r="G230" s="3"/>
      <c r="H230" s="33"/>
      <c r="I230" s="33">
        <v>1</v>
      </c>
      <c r="J230" s="33"/>
      <c r="K230" s="33"/>
      <c r="L230" s="33"/>
      <c r="M230" s="33"/>
      <c r="N230" s="95"/>
      <c r="O230" s="37" t="str">
        <f t="shared" si="0"/>
        <v/>
      </c>
      <c r="P230" s="22" t="str">
        <f t="shared" si="24"/>
        <v/>
      </c>
      <c r="Q230" s="37">
        <f t="shared" si="1"/>
        <v>0.8</v>
      </c>
      <c r="R230" s="22">
        <f t="shared" si="28"/>
        <v>1</v>
      </c>
      <c r="S230" s="37" t="str">
        <f t="shared" si="3"/>
        <v/>
      </c>
      <c r="T230" s="83" t="str">
        <f t="shared" si="29"/>
        <v/>
      </c>
    </row>
    <row r="231" spans="1:20" s="1" customFormat="1" ht="24.95" customHeight="1" x14ac:dyDescent="0.25">
      <c r="A231" s="97" t="s">
        <v>357</v>
      </c>
      <c r="B231" s="33"/>
      <c r="C231" s="33"/>
      <c r="D231" s="33"/>
      <c r="E231" s="33"/>
      <c r="F231" s="3"/>
      <c r="G231" s="3"/>
      <c r="H231" s="33"/>
      <c r="I231" s="33"/>
      <c r="J231" s="33"/>
      <c r="K231" s="33"/>
      <c r="L231" s="33"/>
      <c r="M231" s="33"/>
      <c r="N231" s="95"/>
      <c r="O231" s="37" t="str">
        <f t="shared" si="0"/>
        <v/>
      </c>
      <c r="P231" s="22" t="str">
        <f t="shared" si="24"/>
        <v/>
      </c>
      <c r="Q231" s="37" t="str">
        <f t="shared" si="1"/>
        <v/>
      </c>
      <c r="R231" s="22" t="str">
        <f t="shared" si="28"/>
        <v/>
      </c>
      <c r="S231" s="37" t="str">
        <f t="shared" si="3"/>
        <v/>
      </c>
      <c r="T231" s="83" t="str">
        <f t="shared" si="29"/>
        <v/>
      </c>
    </row>
    <row r="232" spans="1:20" s="1" customFormat="1" ht="24.95" customHeight="1" x14ac:dyDescent="0.25">
      <c r="A232" s="97" t="s">
        <v>358</v>
      </c>
      <c r="B232" s="33"/>
      <c r="C232" s="33"/>
      <c r="D232" s="33"/>
      <c r="E232" s="33"/>
      <c r="F232" s="3"/>
      <c r="G232" s="3"/>
      <c r="H232" s="33"/>
      <c r="I232" s="33"/>
      <c r="J232" s="33"/>
      <c r="K232" s="33"/>
      <c r="L232" s="33"/>
      <c r="M232" s="33"/>
      <c r="N232" s="95"/>
      <c r="O232" s="37" t="str">
        <f t="shared" ref="O232:O274" si="30">IF((C232+D232+E232)=0,"",1-(E232/(C232+D232+E232)))</f>
        <v/>
      </c>
      <c r="P232" s="22" t="str">
        <f t="shared" si="24"/>
        <v/>
      </c>
      <c r="Q232" s="37" t="str">
        <f t="shared" ref="Q232:Q274" si="31">IF((F232+G232+H232+I232)=0,"",1-(I232/(F232+G232+H232+I232)))</f>
        <v/>
      </c>
      <c r="R232" s="22" t="str">
        <f t="shared" si="28"/>
        <v/>
      </c>
      <c r="S232" s="37" t="str">
        <f t="shared" ref="S232:S274" si="32">IF((J232+K232+L232+M232)=0,"",1-(M232/(J232+K232+L232+M232)))</f>
        <v/>
      </c>
      <c r="T232" s="83" t="str">
        <f t="shared" si="29"/>
        <v/>
      </c>
    </row>
    <row r="233" spans="1:20" s="1" customFormat="1" ht="24.95" customHeight="1" x14ac:dyDescent="0.25">
      <c r="A233" s="97" t="s">
        <v>359</v>
      </c>
      <c r="B233" s="33"/>
      <c r="C233" s="33"/>
      <c r="D233" s="33"/>
      <c r="E233" s="33"/>
      <c r="F233" s="3"/>
      <c r="G233" s="3"/>
      <c r="H233" s="33"/>
      <c r="I233" s="33"/>
      <c r="J233" s="33"/>
      <c r="K233" s="33"/>
      <c r="L233" s="33"/>
      <c r="M233" s="33"/>
      <c r="N233" s="95"/>
      <c r="O233" s="37" t="str">
        <f t="shared" si="30"/>
        <v/>
      </c>
      <c r="P233" s="22" t="str">
        <f t="shared" si="24"/>
        <v/>
      </c>
      <c r="Q233" s="37" t="str">
        <f t="shared" si="31"/>
        <v/>
      </c>
      <c r="R233" s="22" t="str">
        <f t="shared" si="28"/>
        <v/>
      </c>
      <c r="S233" s="37" t="str">
        <f t="shared" si="32"/>
        <v/>
      </c>
      <c r="T233" s="83" t="str">
        <f t="shared" si="29"/>
        <v/>
      </c>
    </row>
    <row r="234" spans="1:20" s="1" customFormat="1" ht="24.95" customHeight="1" x14ac:dyDescent="0.25">
      <c r="A234" s="97" t="s">
        <v>360</v>
      </c>
      <c r="B234" s="33"/>
      <c r="C234" s="33"/>
      <c r="D234" s="33"/>
      <c r="E234" s="33"/>
      <c r="F234" s="3"/>
      <c r="G234" s="3"/>
      <c r="H234" s="33"/>
      <c r="I234" s="33"/>
      <c r="J234" s="33"/>
      <c r="K234" s="33"/>
      <c r="L234" s="33"/>
      <c r="M234" s="33"/>
      <c r="N234" s="95"/>
      <c r="O234" s="37" t="str">
        <f t="shared" si="30"/>
        <v/>
      </c>
      <c r="P234" s="22" t="str">
        <f t="shared" si="24"/>
        <v/>
      </c>
      <c r="Q234" s="37" t="str">
        <f t="shared" si="31"/>
        <v/>
      </c>
      <c r="R234" s="22" t="str">
        <f t="shared" si="28"/>
        <v/>
      </c>
      <c r="S234" s="37" t="str">
        <f t="shared" si="32"/>
        <v/>
      </c>
      <c r="T234" s="83" t="str">
        <f t="shared" si="29"/>
        <v/>
      </c>
    </row>
    <row r="235" spans="1:20" s="1" customFormat="1" ht="24.95" customHeight="1" x14ac:dyDescent="0.25">
      <c r="A235" s="97" t="s">
        <v>361</v>
      </c>
      <c r="B235" s="33"/>
      <c r="C235" s="33"/>
      <c r="D235" s="33"/>
      <c r="E235" s="33"/>
      <c r="F235" s="3"/>
      <c r="G235" s="3"/>
      <c r="H235" s="33"/>
      <c r="I235" s="33"/>
      <c r="J235" s="33"/>
      <c r="K235" s="33"/>
      <c r="L235" s="33"/>
      <c r="M235" s="33"/>
      <c r="N235" s="95"/>
      <c r="O235" s="37" t="str">
        <f t="shared" si="30"/>
        <v/>
      </c>
      <c r="P235" s="22" t="str">
        <f t="shared" si="24"/>
        <v/>
      </c>
      <c r="Q235" s="37" t="str">
        <f t="shared" si="31"/>
        <v/>
      </c>
      <c r="R235" s="22" t="str">
        <f t="shared" si="28"/>
        <v/>
      </c>
      <c r="S235" s="37" t="str">
        <f t="shared" si="32"/>
        <v/>
      </c>
      <c r="T235" s="83" t="str">
        <f t="shared" si="29"/>
        <v/>
      </c>
    </row>
    <row r="236" spans="1:20" s="1" customFormat="1" ht="24.95" customHeight="1" x14ac:dyDescent="0.25">
      <c r="A236" s="97" t="s">
        <v>362</v>
      </c>
      <c r="B236" s="33">
        <v>4</v>
      </c>
      <c r="C236" s="33"/>
      <c r="D236" s="33"/>
      <c r="E236" s="33"/>
      <c r="F236" s="3">
        <v>4</v>
      </c>
      <c r="G236" s="3"/>
      <c r="H236" s="33"/>
      <c r="I236" s="33"/>
      <c r="J236" s="33"/>
      <c r="K236" s="33"/>
      <c r="L236" s="33"/>
      <c r="M236" s="33"/>
      <c r="N236" s="95"/>
      <c r="O236" s="37" t="str">
        <f t="shared" si="30"/>
        <v/>
      </c>
      <c r="P236" s="22" t="str">
        <f t="shared" si="24"/>
        <v/>
      </c>
      <c r="Q236" s="37">
        <f t="shared" si="31"/>
        <v>1</v>
      </c>
      <c r="R236" s="22">
        <f t="shared" si="28"/>
        <v>1</v>
      </c>
      <c r="S236" s="37" t="str">
        <f t="shared" si="32"/>
        <v/>
      </c>
      <c r="T236" s="83" t="str">
        <f t="shared" si="29"/>
        <v/>
      </c>
    </row>
    <row r="237" spans="1:20" s="1" customFormat="1" ht="24.95" customHeight="1" x14ac:dyDescent="0.25">
      <c r="A237" s="97" t="s">
        <v>363</v>
      </c>
      <c r="B237" s="33"/>
      <c r="C237" s="33"/>
      <c r="D237" s="33"/>
      <c r="E237" s="33"/>
      <c r="F237" s="3"/>
      <c r="G237" s="3"/>
      <c r="H237" s="33"/>
      <c r="I237" s="33"/>
      <c r="J237" s="33"/>
      <c r="K237" s="33"/>
      <c r="L237" s="33"/>
      <c r="M237" s="33"/>
      <c r="N237" s="95"/>
      <c r="O237" s="37" t="str">
        <f t="shared" si="30"/>
        <v/>
      </c>
      <c r="P237" s="22" t="str">
        <f t="shared" si="24"/>
        <v/>
      </c>
      <c r="Q237" s="37" t="str">
        <f t="shared" si="31"/>
        <v/>
      </c>
      <c r="R237" s="22" t="str">
        <f t="shared" si="28"/>
        <v/>
      </c>
      <c r="S237" s="37" t="str">
        <f t="shared" si="32"/>
        <v/>
      </c>
      <c r="T237" s="83" t="str">
        <f t="shared" si="29"/>
        <v/>
      </c>
    </row>
    <row r="238" spans="1:20" s="1" customFormat="1" ht="24.95" customHeight="1" x14ac:dyDescent="0.25">
      <c r="A238" s="97" t="s">
        <v>364</v>
      </c>
      <c r="B238" s="33"/>
      <c r="C238" s="33"/>
      <c r="D238" s="33"/>
      <c r="E238" s="33"/>
      <c r="F238" s="3"/>
      <c r="G238" s="3"/>
      <c r="H238" s="33"/>
      <c r="I238" s="33"/>
      <c r="J238" s="33"/>
      <c r="K238" s="33"/>
      <c r="L238" s="33"/>
      <c r="M238" s="33"/>
      <c r="N238" s="95"/>
      <c r="O238" s="37" t="str">
        <f t="shared" si="30"/>
        <v/>
      </c>
      <c r="P238" s="22" t="str">
        <f t="shared" si="24"/>
        <v/>
      </c>
      <c r="Q238" s="37" t="str">
        <f t="shared" si="31"/>
        <v/>
      </c>
      <c r="R238" s="22" t="str">
        <f t="shared" si="28"/>
        <v/>
      </c>
      <c r="S238" s="37" t="str">
        <f t="shared" si="32"/>
        <v/>
      </c>
      <c r="T238" s="83" t="str">
        <f t="shared" si="29"/>
        <v/>
      </c>
    </row>
    <row r="239" spans="1:20" s="1" customFormat="1" ht="24.95" customHeight="1" x14ac:dyDescent="0.25">
      <c r="A239" s="97" t="s">
        <v>365</v>
      </c>
      <c r="B239" s="33"/>
      <c r="C239" s="33"/>
      <c r="D239" s="33"/>
      <c r="E239" s="33"/>
      <c r="F239" s="3"/>
      <c r="G239" s="3"/>
      <c r="H239" s="33"/>
      <c r="I239" s="33"/>
      <c r="J239" s="33"/>
      <c r="K239" s="33"/>
      <c r="L239" s="33"/>
      <c r="M239" s="33"/>
      <c r="N239" s="95"/>
      <c r="O239" s="37" t="str">
        <f t="shared" si="30"/>
        <v/>
      </c>
      <c r="P239" s="22" t="str">
        <f t="shared" si="24"/>
        <v/>
      </c>
      <c r="Q239" s="37" t="str">
        <f t="shared" si="31"/>
        <v/>
      </c>
      <c r="R239" s="22" t="str">
        <f t="shared" si="28"/>
        <v/>
      </c>
      <c r="S239" s="37" t="str">
        <f t="shared" si="32"/>
        <v/>
      </c>
      <c r="T239" s="83" t="str">
        <f t="shared" si="29"/>
        <v/>
      </c>
    </row>
    <row r="240" spans="1:20" s="1" customFormat="1" ht="24.95" customHeight="1" x14ac:dyDescent="0.25">
      <c r="A240" s="97" t="s">
        <v>366</v>
      </c>
      <c r="B240" s="33"/>
      <c r="C240" s="33"/>
      <c r="D240" s="33"/>
      <c r="E240" s="33"/>
      <c r="F240" s="3"/>
      <c r="G240" s="3"/>
      <c r="H240" s="33"/>
      <c r="I240" s="33"/>
      <c r="J240" s="33"/>
      <c r="K240" s="33"/>
      <c r="L240" s="33"/>
      <c r="M240" s="33"/>
      <c r="N240" s="95"/>
      <c r="O240" s="37" t="str">
        <f t="shared" si="30"/>
        <v/>
      </c>
      <c r="P240" s="22" t="str">
        <f t="shared" si="24"/>
        <v/>
      </c>
      <c r="Q240" s="37" t="str">
        <f t="shared" si="31"/>
        <v/>
      </c>
      <c r="R240" s="22" t="str">
        <f t="shared" si="28"/>
        <v/>
      </c>
      <c r="S240" s="37" t="str">
        <f t="shared" si="32"/>
        <v/>
      </c>
      <c r="T240" s="83" t="str">
        <f t="shared" si="29"/>
        <v/>
      </c>
    </row>
    <row r="241" spans="1:20" s="1" customFormat="1" ht="24.95" customHeight="1" x14ac:dyDescent="0.25">
      <c r="A241" s="97" t="s">
        <v>367</v>
      </c>
      <c r="B241" s="33"/>
      <c r="C241" s="33"/>
      <c r="D241" s="33"/>
      <c r="E241" s="33"/>
      <c r="F241" s="3"/>
      <c r="G241" s="3"/>
      <c r="H241" s="33"/>
      <c r="I241" s="33"/>
      <c r="J241" s="33"/>
      <c r="K241" s="33"/>
      <c r="L241" s="33"/>
      <c r="M241" s="33"/>
      <c r="N241" s="95"/>
      <c r="O241" s="37" t="str">
        <f t="shared" si="30"/>
        <v/>
      </c>
      <c r="P241" s="22" t="str">
        <f t="shared" si="24"/>
        <v/>
      </c>
      <c r="Q241" s="37" t="str">
        <f t="shared" si="31"/>
        <v/>
      </c>
      <c r="R241" s="22" t="str">
        <f t="shared" si="28"/>
        <v/>
      </c>
      <c r="S241" s="37" t="str">
        <f t="shared" si="32"/>
        <v/>
      </c>
      <c r="T241" s="83" t="str">
        <f t="shared" si="29"/>
        <v/>
      </c>
    </row>
    <row r="242" spans="1:20" s="1" customFormat="1" ht="24.95" customHeight="1" x14ac:dyDescent="0.25">
      <c r="A242" s="97" t="s">
        <v>368</v>
      </c>
      <c r="B242" s="33"/>
      <c r="C242" s="33"/>
      <c r="D242" s="33"/>
      <c r="E242" s="33"/>
      <c r="F242" s="3"/>
      <c r="G242" s="3"/>
      <c r="H242" s="33"/>
      <c r="I242" s="33"/>
      <c r="J242" s="33"/>
      <c r="K242" s="33"/>
      <c r="L242" s="33"/>
      <c r="M242" s="33"/>
      <c r="N242" s="95"/>
      <c r="O242" s="37" t="str">
        <f t="shared" si="30"/>
        <v/>
      </c>
      <c r="P242" s="22" t="str">
        <f t="shared" si="24"/>
        <v/>
      </c>
      <c r="Q242" s="37" t="str">
        <f t="shared" si="31"/>
        <v/>
      </c>
      <c r="R242" s="22" t="str">
        <f t="shared" si="28"/>
        <v/>
      </c>
      <c r="S242" s="37" t="str">
        <f t="shared" si="32"/>
        <v/>
      </c>
      <c r="T242" s="83" t="str">
        <f t="shared" si="29"/>
        <v/>
      </c>
    </row>
    <row r="243" spans="1:20" s="1" customFormat="1" ht="24.95" customHeight="1" x14ac:dyDescent="0.25">
      <c r="A243" s="97" t="s">
        <v>369</v>
      </c>
      <c r="B243" s="33"/>
      <c r="C243" s="33"/>
      <c r="D243" s="33"/>
      <c r="E243" s="33"/>
      <c r="F243" s="3"/>
      <c r="G243" s="3"/>
      <c r="H243" s="33"/>
      <c r="I243" s="33"/>
      <c r="J243" s="33"/>
      <c r="K243" s="33"/>
      <c r="L243" s="33"/>
      <c r="M243" s="33"/>
      <c r="N243" s="95"/>
      <c r="O243" s="37" t="str">
        <f t="shared" si="30"/>
        <v/>
      </c>
      <c r="P243" s="22" t="str">
        <f t="shared" si="24"/>
        <v/>
      </c>
      <c r="Q243" s="37" t="str">
        <f t="shared" si="31"/>
        <v/>
      </c>
      <c r="R243" s="22" t="str">
        <f t="shared" si="28"/>
        <v/>
      </c>
      <c r="S243" s="37" t="str">
        <f t="shared" si="32"/>
        <v/>
      </c>
      <c r="T243" s="83" t="str">
        <f t="shared" si="29"/>
        <v/>
      </c>
    </row>
    <row r="244" spans="1:20" s="1" customFormat="1" ht="24.95" customHeight="1" x14ac:dyDescent="0.25">
      <c r="A244" s="97" t="s">
        <v>370</v>
      </c>
      <c r="B244" s="33"/>
      <c r="C244" s="33"/>
      <c r="D244" s="33"/>
      <c r="E244" s="33"/>
      <c r="F244" s="3"/>
      <c r="G244" s="3"/>
      <c r="H244" s="33"/>
      <c r="I244" s="33"/>
      <c r="J244" s="33"/>
      <c r="K244" s="33"/>
      <c r="L244" s="33"/>
      <c r="M244" s="33"/>
      <c r="N244" s="95"/>
      <c r="O244" s="37" t="str">
        <f t="shared" si="30"/>
        <v/>
      </c>
      <c r="P244" s="22" t="str">
        <f t="shared" si="24"/>
        <v/>
      </c>
      <c r="Q244" s="37" t="str">
        <f t="shared" si="31"/>
        <v/>
      </c>
      <c r="R244" s="22" t="str">
        <f t="shared" si="28"/>
        <v/>
      </c>
      <c r="S244" s="37" t="str">
        <f t="shared" si="32"/>
        <v/>
      </c>
      <c r="T244" s="83" t="str">
        <f t="shared" si="29"/>
        <v/>
      </c>
    </row>
    <row r="245" spans="1:20" s="1" customFormat="1" ht="24.95" customHeight="1" x14ac:dyDescent="0.25">
      <c r="A245" s="97" t="s">
        <v>371</v>
      </c>
      <c r="B245" s="33"/>
      <c r="C245" s="33"/>
      <c r="D245" s="33"/>
      <c r="E245" s="33"/>
      <c r="F245" s="3"/>
      <c r="G245" s="3"/>
      <c r="H245" s="33"/>
      <c r="I245" s="33"/>
      <c r="J245" s="33"/>
      <c r="K245" s="33"/>
      <c r="L245" s="33"/>
      <c r="M245" s="33"/>
      <c r="N245" s="95"/>
      <c r="O245" s="37" t="str">
        <f t="shared" si="30"/>
        <v/>
      </c>
      <c r="P245" s="22" t="str">
        <f t="shared" si="24"/>
        <v/>
      </c>
      <c r="Q245" s="37" t="str">
        <f t="shared" si="31"/>
        <v/>
      </c>
      <c r="R245" s="22" t="str">
        <f t="shared" si="28"/>
        <v/>
      </c>
      <c r="S245" s="37" t="str">
        <f t="shared" si="32"/>
        <v/>
      </c>
      <c r="T245" s="83" t="str">
        <f t="shared" si="29"/>
        <v/>
      </c>
    </row>
    <row r="246" spans="1:20" s="1" customFormat="1" ht="24.95" customHeight="1" x14ac:dyDescent="0.25">
      <c r="A246" s="97" t="s">
        <v>372</v>
      </c>
      <c r="B246" s="33"/>
      <c r="C246" s="33"/>
      <c r="D246" s="33"/>
      <c r="E246" s="33"/>
      <c r="F246" s="3"/>
      <c r="G246" s="3"/>
      <c r="H246" s="33"/>
      <c r="I246" s="33"/>
      <c r="J246" s="33"/>
      <c r="K246" s="33"/>
      <c r="L246" s="33"/>
      <c r="M246" s="33"/>
      <c r="N246" s="95"/>
      <c r="O246" s="37" t="str">
        <f t="shared" si="30"/>
        <v/>
      </c>
      <c r="P246" s="22" t="str">
        <f t="shared" si="24"/>
        <v/>
      </c>
      <c r="Q246" s="37" t="str">
        <f t="shared" si="31"/>
        <v/>
      </c>
      <c r="R246" s="22" t="str">
        <f t="shared" si="28"/>
        <v/>
      </c>
      <c r="S246" s="37" t="str">
        <f t="shared" si="32"/>
        <v/>
      </c>
      <c r="T246" s="83" t="str">
        <f t="shared" si="29"/>
        <v/>
      </c>
    </row>
    <row r="247" spans="1:20" s="1" customFormat="1" ht="24.95" customHeight="1" x14ac:dyDescent="0.25">
      <c r="A247" s="97" t="s">
        <v>373</v>
      </c>
      <c r="B247" s="33"/>
      <c r="C247" s="33"/>
      <c r="D247" s="33"/>
      <c r="E247" s="33"/>
      <c r="F247" s="3"/>
      <c r="G247" s="3"/>
      <c r="H247" s="33"/>
      <c r="I247" s="33"/>
      <c r="J247" s="33"/>
      <c r="K247" s="33"/>
      <c r="L247" s="33"/>
      <c r="M247" s="33"/>
      <c r="N247" s="95"/>
      <c r="O247" s="37" t="str">
        <f t="shared" si="30"/>
        <v/>
      </c>
      <c r="P247" s="22" t="str">
        <f t="shared" si="24"/>
        <v/>
      </c>
      <c r="Q247" s="37" t="str">
        <f t="shared" si="31"/>
        <v/>
      </c>
      <c r="R247" s="22" t="str">
        <f t="shared" si="28"/>
        <v/>
      </c>
      <c r="S247" s="37" t="str">
        <f t="shared" si="32"/>
        <v/>
      </c>
      <c r="T247" s="83" t="str">
        <f t="shared" si="29"/>
        <v/>
      </c>
    </row>
    <row r="248" spans="1:20" s="1" customFormat="1" ht="24.95" customHeight="1" x14ac:dyDescent="0.25">
      <c r="A248" s="97" t="s">
        <v>374</v>
      </c>
      <c r="B248" s="33"/>
      <c r="C248" s="33"/>
      <c r="D248" s="33"/>
      <c r="E248" s="33"/>
      <c r="F248" s="3"/>
      <c r="G248" s="3"/>
      <c r="H248" s="33"/>
      <c r="I248" s="33"/>
      <c r="J248" s="33"/>
      <c r="K248" s="33"/>
      <c r="L248" s="33"/>
      <c r="M248" s="33"/>
      <c r="N248" s="95"/>
      <c r="O248" s="37" t="str">
        <f t="shared" si="30"/>
        <v/>
      </c>
      <c r="P248" s="22" t="str">
        <f t="shared" si="24"/>
        <v/>
      </c>
      <c r="Q248" s="37" t="str">
        <f t="shared" si="31"/>
        <v/>
      </c>
      <c r="R248" s="22" t="str">
        <f t="shared" si="28"/>
        <v/>
      </c>
      <c r="S248" s="37" t="str">
        <f t="shared" si="32"/>
        <v/>
      </c>
      <c r="T248" s="83" t="str">
        <f t="shared" si="29"/>
        <v/>
      </c>
    </row>
    <row r="249" spans="1:20" s="1" customFormat="1" ht="24.95" customHeight="1" x14ac:dyDescent="0.25">
      <c r="A249" s="97" t="s">
        <v>375</v>
      </c>
      <c r="B249" s="33"/>
      <c r="C249" s="33"/>
      <c r="D249" s="33"/>
      <c r="E249" s="33"/>
      <c r="F249" s="3"/>
      <c r="G249" s="3"/>
      <c r="H249" s="33"/>
      <c r="I249" s="33"/>
      <c r="J249" s="33"/>
      <c r="K249" s="33"/>
      <c r="L249" s="33"/>
      <c r="M249" s="33"/>
      <c r="N249" s="95"/>
      <c r="O249" s="37" t="str">
        <f t="shared" si="30"/>
        <v/>
      </c>
      <c r="P249" s="22" t="str">
        <f t="shared" si="24"/>
        <v/>
      </c>
      <c r="Q249" s="37" t="str">
        <f t="shared" si="31"/>
        <v/>
      </c>
      <c r="R249" s="22" t="str">
        <f t="shared" si="28"/>
        <v/>
      </c>
      <c r="S249" s="37" t="str">
        <f t="shared" si="32"/>
        <v/>
      </c>
      <c r="T249" s="83" t="str">
        <f t="shared" si="29"/>
        <v/>
      </c>
    </row>
    <row r="250" spans="1:20" s="1" customFormat="1" ht="24.95" customHeight="1" x14ac:dyDescent="0.25">
      <c r="A250" s="97" t="s">
        <v>376</v>
      </c>
      <c r="B250" s="33"/>
      <c r="C250" s="33"/>
      <c r="D250" s="33"/>
      <c r="E250" s="33"/>
      <c r="F250" s="3"/>
      <c r="G250" s="3"/>
      <c r="H250" s="33"/>
      <c r="I250" s="33"/>
      <c r="J250" s="33"/>
      <c r="K250" s="33"/>
      <c r="L250" s="33"/>
      <c r="M250" s="33"/>
      <c r="N250" s="95"/>
      <c r="O250" s="37" t="str">
        <f t="shared" si="30"/>
        <v/>
      </c>
      <c r="P250" s="22" t="str">
        <f t="shared" si="24"/>
        <v/>
      </c>
      <c r="Q250" s="37" t="str">
        <f t="shared" si="31"/>
        <v/>
      </c>
      <c r="R250" s="22" t="str">
        <f t="shared" si="28"/>
        <v/>
      </c>
      <c r="S250" s="37" t="str">
        <f t="shared" si="32"/>
        <v/>
      </c>
      <c r="T250" s="83" t="str">
        <f t="shared" si="29"/>
        <v/>
      </c>
    </row>
    <row r="251" spans="1:20" s="1" customFormat="1" ht="24.95" customHeight="1" x14ac:dyDescent="0.25">
      <c r="A251" s="97" t="s">
        <v>377</v>
      </c>
      <c r="B251" s="33"/>
      <c r="C251" s="33"/>
      <c r="D251" s="33"/>
      <c r="E251" s="33"/>
      <c r="F251" s="3"/>
      <c r="G251" s="3"/>
      <c r="H251" s="33"/>
      <c r="I251" s="33"/>
      <c r="J251" s="33"/>
      <c r="K251" s="33"/>
      <c r="L251" s="33"/>
      <c r="M251" s="33"/>
      <c r="N251" s="95"/>
      <c r="O251" s="37" t="str">
        <f t="shared" si="30"/>
        <v/>
      </c>
      <c r="P251" s="22" t="str">
        <f t="shared" si="24"/>
        <v/>
      </c>
      <c r="Q251" s="37" t="str">
        <f t="shared" si="31"/>
        <v/>
      </c>
      <c r="R251" s="22" t="str">
        <f t="shared" si="28"/>
        <v/>
      </c>
      <c r="S251" s="37" t="str">
        <f t="shared" si="32"/>
        <v/>
      </c>
      <c r="T251" s="83" t="str">
        <f t="shared" si="29"/>
        <v/>
      </c>
    </row>
    <row r="252" spans="1:20" s="1" customFormat="1" ht="24.95" customHeight="1" x14ac:dyDescent="0.25">
      <c r="A252" s="97" t="s">
        <v>378</v>
      </c>
      <c r="B252" s="33"/>
      <c r="C252" s="33"/>
      <c r="D252" s="33"/>
      <c r="E252" s="33"/>
      <c r="F252" s="3"/>
      <c r="G252" s="3"/>
      <c r="H252" s="33"/>
      <c r="I252" s="33"/>
      <c r="J252" s="33"/>
      <c r="K252" s="33"/>
      <c r="L252" s="33"/>
      <c r="M252" s="33"/>
      <c r="N252" s="95"/>
      <c r="O252" s="37" t="str">
        <f t="shared" si="30"/>
        <v/>
      </c>
      <c r="P252" s="22" t="str">
        <f t="shared" si="24"/>
        <v/>
      </c>
      <c r="Q252" s="37" t="str">
        <f t="shared" si="31"/>
        <v/>
      </c>
      <c r="R252" s="22" t="str">
        <f t="shared" si="28"/>
        <v/>
      </c>
      <c r="S252" s="37" t="str">
        <f t="shared" si="32"/>
        <v/>
      </c>
      <c r="T252" s="83" t="str">
        <f t="shared" si="29"/>
        <v/>
      </c>
    </row>
    <row r="253" spans="1:20" s="1" customFormat="1" ht="24.95" customHeight="1" x14ac:dyDescent="0.25">
      <c r="A253" s="97" t="s">
        <v>379</v>
      </c>
      <c r="B253" s="33"/>
      <c r="C253" s="33"/>
      <c r="D253" s="33"/>
      <c r="E253" s="33"/>
      <c r="F253" s="3"/>
      <c r="G253" s="3"/>
      <c r="H253" s="33"/>
      <c r="I253" s="33"/>
      <c r="J253" s="33"/>
      <c r="K253" s="33"/>
      <c r="L253" s="33"/>
      <c r="M253" s="33"/>
      <c r="N253" s="95"/>
      <c r="O253" s="37" t="str">
        <f t="shared" si="30"/>
        <v/>
      </c>
      <c r="P253" s="22" t="str">
        <f t="shared" si="24"/>
        <v/>
      </c>
      <c r="Q253" s="37" t="str">
        <f t="shared" si="31"/>
        <v/>
      </c>
      <c r="R253" s="22" t="str">
        <f t="shared" si="28"/>
        <v/>
      </c>
      <c r="S253" s="37" t="str">
        <f t="shared" si="32"/>
        <v/>
      </c>
      <c r="T253" s="83" t="str">
        <f t="shared" si="29"/>
        <v/>
      </c>
    </row>
    <row r="254" spans="1:20" s="1" customFormat="1" ht="24.95" customHeight="1" x14ac:dyDescent="0.25">
      <c r="A254" s="97" t="s">
        <v>380</v>
      </c>
      <c r="B254" s="33"/>
      <c r="C254" s="33"/>
      <c r="D254" s="33"/>
      <c r="E254" s="33"/>
      <c r="F254" s="3"/>
      <c r="G254" s="3"/>
      <c r="H254" s="33"/>
      <c r="I254" s="33"/>
      <c r="J254" s="33"/>
      <c r="K254" s="33"/>
      <c r="L254" s="33"/>
      <c r="M254" s="33"/>
      <c r="N254" s="95"/>
      <c r="O254" s="37" t="str">
        <f t="shared" si="30"/>
        <v/>
      </c>
      <c r="P254" s="22" t="str">
        <f t="shared" si="24"/>
        <v/>
      </c>
      <c r="Q254" s="37" t="str">
        <f t="shared" si="31"/>
        <v/>
      </c>
      <c r="R254" s="22" t="str">
        <f t="shared" si="28"/>
        <v/>
      </c>
      <c r="S254" s="37" t="str">
        <f t="shared" si="32"/>
        <v/>
      </c>
      <c r="T254" s="83" t="str">
        <f t="shared" si="29"/>
        <v/>
      </c>
    </row>
    <row r="255" spans="1:20" s="1" customFormat="1" ht="24.95" customHeight="1" x14ac:dyDescent="0.25">
      <c r="A255" s="97" t="s">
        <v>381</v>
      </c>
      <c r="B255" s="33"/>
      <c r="C255" s="33"/>
      <c r="D255" s="33"/>
      <c r="E255" s="33"/>
      <c r="F255" s="3"/>
      <c r="G255" s="3"/>
      <c r="H255" s="33"/>
      <c r="I255" s="33"/>
      <c r="J255" s="33"/>
      <c r="K255" s="33"/>
      <c r="L255" s="33"/>
      <c r="M255" s="33"/>
      <c r="N255" s="95"/>
      <c r="O255" s="37" t="str">
        <f t="shared" si="30"/>
        <v/>
      </c>
      <c r="P255" s="22" t="str">
        <f t="shared" si="24"/>
        <v/>
      </c>
      <c r="Q255" s="37" t="str">
        <f t="shared" si="31"/>
        <v/>
      </c>
      <c r="R255" s="22" t="str">
        <f t="shared" si="28"/>
        <v/>
      </c>
      <c r="S255" s="37" t="str">
        <f t="shared" si="32"/>
        <v/>
      </c>
      <c r="T255" s="83" t="str">
        <f t="shared" si="29"/>
        <v/>
      </c>
    </row>
    <row r="256" spans="1:20" s="1" customFormat="1" ht="24.95" customHeight="1" thickBot="1" x14ac:dyDescent="0.3">
      <c r="A256" s="112" t="s">
        <v>382</v>
      </c>
      <c r="B256" s="101"/>
      <c r="C256" s="101"/>
      <c r="D256" s="101"/>
      <c r="E256" s="101"/>
      <c r="F256" s="102"/>
      <c r="G256" s="102"/>
      <c r="H256" s="101"/>
      <c r="I256" s="101"/>
      <c r="J256" s="101"/>
      <c r="K256" s="101"/>
      <c r="L256" s="101"/>
      <c r="M256" s="101"/>
      <c r="N256" s="114"/>
      <c r="O256" s="103" t="str">
        <f t="shared" si="30"/>
        <v/>
      </c>
      <c r="P256" s="104" t="str">
        <f t="shared" si="24"/>
        <v/>
      </c>
      <c r="Q256" s="103" t="str">
        <f t="shared" si="31"/>
        <v/>
      </c>
      <c r="R256" s="104" t="str">
        <f t="shared" si="28"/>
        <v/>
      </c>
      <c r="S256" s="103" t="str">
        <f t="shared" si="32"/>
        <v/>
      </c>
      <c r="T256" s="105" t="str">
        <f t="shared" si="29"/>
        <v/>
      </c>
    </row>
    <row r="257" spans="1:20" s="1" customFormat="1" ht="13.9" customHeight="1" thickTop="1" thickBot="1" x14ac:dyDescent="0.3">
      <c r="A257" s="72" t="s">
        <v>383</v>
      </c>
      <c r="B257" s="87">
        <f>SUM(B205:B256)</f>
        <v>63</v>
      </c>
      <c r="C257" s="87">
        <f t="shared" ref="C257:M257" si="33">SUM(C205:C256)</f>
        <v>0</v>
      </c>
      <c r="D257" s="87">
        <f t="shared" si="33"/>
        <v>0</v>
      </c>
      <c r="E257" s="87">
        <f t="shared" si="33"/>
        <v>0</v>
      </c>
      <c r="F257" s="87">
        <f t="shared" si="33"/>
        <v>33</v>
      </c>
      <c r="G257" s="87">
        <f t="shared" si="33"/>
        <v>11</v>
      </c>
      <c r="H257" s="87">
        <f t="shared" si="33"/>
        <v>2</v>
      </c>
      <c r="I257" s="87">
        <f t="shared" si="33"/>
        <v>17</v>
      </c>
      <c r="J257" s="87">
        <f t="shared" si="33"/>
        <v>0</v>
      </c>
      <c r="K257" s="87">
        <f t="shared" si="33"/>
        <v>0</v>
      </c>
      <c r="L257" s="87">
        <f t="shared" si="33"/>
        <v>0</v>
      </c>
      <c r="M257" s="87">
        <f t="shared" si="33"/>
        <v>0</v>
      </c>
      <c r="N257" s="73"/>
      <c r="O257" s="107" t="str">
        <f t="shared" si="30"/>
        <v/>
      </c>
      <c r="P257" s="108" t="str">
        <f t="shared" si="24"/>
        <v/>
      </c>
      <c r="Q257" s="107">
        <f t="shared" si="31"/>
        <v>0.73015873015873023</v>
      </c>
      <c r="R257" s="108">
        <f t="shared" si="28"/>
        <v>0.95652173913043481</v>
      </c>
      <c r="S257" s="107" t="str">
        <f t="shared" si="32"/>
        <v/>
      </c>
      <c r="T257" s="109" t="str">
        <f t="shared" si="29"/>
        <v/>
      </c>
    </row>
    <row r="258" spans="1:20" s="1" customFormat="1" ht="13.9" customHeight="1" thickTop="1" x14ac:dyDescent="0.25">
      <c r="A258" s="115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7"/>
      <c r="O258" s="81" t="str">
        <f t="shared" si="30"/>
        <v/>
      </c>
      <c r="P258" s="82" t="str">
        <f t="shared" si="24"/>
        <v/>
      </c>
      <c r="Q258" s="81" t="str">
        <f t="shared" si="31"/>
        <v/>
      </c>
      <c r="R258" s="82" t="str">
        <f t="shared" si="28"/>
        <v/>
      </c>
      <c r="S258" s="81" t="str">
        <f t="shared" si="32"/>
        <v/>
      </c>
      <c r="T258" s="89" t="str">
        <f t="shared" si="29"/>
        <v/>
      </c>
    </row>
    <row r="259" spans="1:20" s="1" customFormat="1" ht="13.9" customHeight="1" x14ac:dyDescent="0.25">
      <c r="A259" s="8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95"/>
      <c r="O259" s="37" t="str">
        <f t="shared" si="30"/>
        <v/>
      </c>
      <c r="P259" s="22" t="str">
        <f t="shared" si="24"/>
        <v/>
      </c>
      <c r="Q259" s="37" t="str">
        <f t="shared" si="31"/>
        <v/>
      </c>
      <c r="R259" s="22" t="str">
        <f t="shared" si="28"/>
        <v/>
      </c>
      <c r="S259" s="37" t="str">
        <f t="shared" si="32"/>
        <v/>
      </c>
      <c r="T259" s="83" t="str">
        <f t="shared" si="29"/>
        <v/>
      </c>
    </row>
    <row r="260" spans="1:20" s="1" customFormat="1" ht="13.9" customHeight="1" x14ac:dyDescent="0.25">
      <c r="A260" s="8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95"/>
      <c r="O260" s="37" t="str">
        <f t="shared" si="30"/>
        <v/>
      </c>
      <c r="P260" s="22" t="str">
        <f t="shared" si="24"/>
        <v/>
      </c>
      <c r="Q260" s="37" t="str">
        <f t="shared" si="31"/>
        <v/>
      </c>
      <c r="R260" s="22" t="str">
        <f t="shared" si="28"/>
        <v/>
      </c>
      <c r="S260" s="37" t="str">
        <f t="shared" si="32"/>
        <v/>
      </c>
      <c r="T260" s="83" t="str">
        <f t="shared" si="29"/>
        <v/>
      </c>
    </row>
    <row r="261" spans="1:20" s="1" customFormat="1" ht="13.9" customHeight="1" x14ac:dyDescent="0.25">
      <c r="A261" s="8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95"/>
      <c r="O261" s="37" t="str">
        <f t="shared" si="30"/>
        <v/>
      </c>
      <c r="P261" s="22" t="str">
        <f t="shared" si="24"/>
        <v/>
      </c>
      <c r="Q261" s="37" t="str">
        <f t="shared" si="31"/>
        <v/>
      </c>
      <c r="R261" s="22" t="str">
        <f t="shared" si="28"/>
        <v/>
      </c>
      <c r="S261" s="37" t="str">
        <f t="shared" si="32"/>
        <v/>
      </c>
      <c r="T261" s="83" t="str">
        <f t="shared" si="29"/>
        <v/>
      </c>
    </row>
    <row r="262" spans="1:20" s="1" customFormat="1" ht="13.9" customHeight="1" x14ac:dyDescent="0.25">
      <c r="A262" s="8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95"/>
      <c r="O262" s="37" t="str">
        <f t="shared" si="30"/>
        <v/>
      </c>
      <c r="P262" s="22" t="str">
        <f t="shared" ref="P262:P274" si="34">IF(($C262+$D262)=0,"",C262/($C262+$D262))</f>
        <v/>
      </c>
      <c r="Q262" s="37" t="str">
        <f t="shared" si="31"/>
        <v/>
      </c>
      <c r="R262" s="22" t="str">
        <f t="shared" si="28"/>
        <v/>
      </c>
      <c r="S262" s="37" t="str">
        <f t="shared" si="32"/>
        <v/>
      </c>
      <c r="T262" s="83" t="str">
        <f>IF((J262+K262+L262)=0,"",(K262+J262)/(J262+K262+L262))</f>
        <v/>
      </c>
    </row>
    <row r="263" spans="1:20" s="1" customFormat="1" ht="13.9" customHeight="1" x14ac:dyDescent="0.25">
      <c r="A263" s="8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95"/>
      <c r="O263" s="37" t="str">
        <f t="shared" si="30"/>
        <v/>
      </c>
      <c r="P263" s="22" t="str">
        <f t="shared" si="34"/>
        <v/>
      </c>
      <c r="Q263" s="37" t="str">
        <f t="shared" si="31"/>
        <v/>
      </c>
      <c r="R263" s="22" t="str">
        <f t="shared" si="28"/>
        <v/>
      </c>
      <c r="S263" s="37" t="str">
        <f t="shared" si="32"/>
        <v/>
      </c>
      <c r="T263" s="83" t="str">
        <f t="shared" si="29"/>
        <v/>
      </c>
    </row>
    <row r="264" spans="1:20" s="1" customFormat="1" ht="13.9" customHeight="1" x14ac:dyDescent="0.25">
      <c r="A264" s="8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95"/>
      <c r="O264" s="37" t="str">
        <f t="shared" si="30"/>
        <v/>
      </c>
      <c r="P264" s="22" t="str">
        <f t="shared" si="34"/>
        <v/>
      </c>
      <c r="Q264" s="37" t="str">
        <f t="shared" si="31"/>
        <v/>
      </c>
      <c r="R264" s="22" t="str">
        <f t="shared" si="28"/>
        <v/>
      </c>
      <c r="S264" s="37" t="str">
        <f t="shared" si="32"/>
        <v/>
      </c>
      <c r="T264" s="83" t="str">
        <f t="shared" si="29"/>
        <v/>
      </c>
    </row>
    <row r="265" spans="1:20" s="1" customFormat="1" ht="13.9" customHeight="1" x14ac:dyDescent="0.25">
      <c r="A265" s="8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95"/>
      <c r="O265" s="37" t="str">
        <f t="shared" si="30"/>
        <v/>
      </c>
      <c r="P265" s="22" t="str">
        <f t="shared" si="34"/>
        <v/>
      </c>
      <c r="Q265" s="37" t="str">
        <f t="shared" si="31"/>
        <v/>
      </c>
      <c r="R265" s="22" t="str">
        <f t="shared" si="28"/>
        <v/>
      </c>
      <c r="S265" s="37" t="str">
        <f t="shared" si="32"/>
        <v/>
      </c>
      <c r="T265" s="83" t="str">
        <f t="shared" si="29"/>
        <v/>
      </c>
    </row>
    <row r="266" spans="1:20" s="1" customFormat="1" ht="13.9" customHeight="1" x14ac:dyDescent="0.25">
      <c r="A266" s="84"/>
      <c r="B266" s="33"/>
      <c r="C266" s="33"/>
      <c r="D266" s="33"/>
      <c r="E266" s="38"/>
      <c r="F266" s="33"/>
      <c r="G266" s="33"/>
      <c r="H266" s="33"/>
      <c r="I266" s="33"/>
      <c r="J266" s="33"/>
      <c r="K266" s="33"/>
      <c r="L266" s="33"/>
      <c r="M266" s="33"/>
      <c r="N266" s="95"/>
      <c r="O266" s="37" t="str">
        <f t="shared" si="30"/>
        <v/>
      </c>
      <c r="P266" s="22" t="str">
        <f t="shared" si="34"/>
        <v/>
      </c>
      <c r="Q266" s="37" t="str">
        <f t="shared" si="31"/>
        <v/>
      </c>
      <c r="R266" s="22" t="str">
        <f t="shared" si="28"/>
        <v/>
      </c>
      <c r="S266" s="37" t="str">
        <f t="shared" si="32"/>
        <v/>
      </c>
      <c r="T266" s="83" t="str">
        <f t="shared" si="29"/>
        <v/>
      </c>
    </row>
    <row r="267" spans="1:20" s="1" customFormat="1" ht="13.9" customHeight="1" x14ac:dyDescent="0.25">
      <c r="A267" s="84"/>
      <c r="B267" s="33"/>
      <c r="C267" s="33"/>
      <c r="D267" s="33"/>
      <c r="E267" s="38"/>
      <c r="F267" s="33"/>
      <c r="G267" s="33"/>
      <c r="H267" s="33"/>
      <c r="I267" s="33"/>
      <c r="J267" s="33"/>
      <c r="K267" s="33"/>
      <c r="L267" s="33"/>
      <c r="M267" s="33"/>
      <c r="N267" s="95"/>
      <c r="O267" s="37" t="str">
        <f t="shared" si="30"/>
        <v/>
      </c>
      <c r="P267" s="22" t="str">
        <f t="shared" si="34"/>
        <v/>
      </c>
      <c r="Q267" s="37" t="str">
        <f t="shared" si="31"/>
        <v/>
      </c>
      <c r="R267" s="22" t="str">
        <f t="shared" si="28"/>
        <v/>
      </c>
      <c r="S267" s="37" t="str">
        <f t="shared" si="32"/>
        <v/>
      </c>
      <c r="T267" s="83" t="str">
        <f t="shared" si="29"/>
        <v/>
      </c>
    </row>
    <row r="268" spans="1:20" s="1" customFormat="1" ht="13.9" customHeight="1" x14ac:dyDescent="0.25">
      <c r="A268" s="84"/>
      <c r="B268" s="33"/>
      <c r="C268" s="33"/>
      <c r="D268" s="33"/>
      <c r="E268" s="38"/>
      <c r="F268" s="33"/>
      <c r="G268" s="33"/>
      <c r="H268" s="33"/>
      <c r="I268" s="33"/>
      <c r="J268" s="33"/>
      <c r="K268" s="33"/>
      <c r="L268" s="33"/>
      <c r="M268" s="33"/>
      <c r="N268" s="95"/>
      <c r="O268" s="37" t="str">
        <f t="shared" si="30"/>
        <v/>
      </c>
      <c r="P268" s="22" t="str">
        <f t="shared" si="34"/>
        <v/>
      </c>
      <c r="Q268" s="37" t="str">
        <f t="shared" si="31"/>
        <v/>
      </c>
      <c r="R268" s="22" t="str">
        <f t="shared" si="28"/>
        <v/>
      </c>
      <c r="S268" s="37" t="str">
        <f t="shared" si="32"/>
        <v/>
      </c>
      <c r="T268" s="83" t="str">
        <f t="shared" si="29"/>
        <v/>
      </c>
    </row>
    <row r="269" spans="1:20" s="1" customFormat="1" ht="13.9" customHeight="1" x14ac:dyDescent="0.25">
      <c r="A269" s="8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95"/>
      <c r="O269" s="37" t="str">
        <f t="shared" si="30"/>
        <v/>
      </c>
      <c r="P269" s="22" t="str">
        <f t="shared" si="34"/>
        <v/>
      </c>
      <c r="Q269" s="37" t="str">
        <f t="shared" si="31"/>
        <v/>
      </c>
      <c r="R269" s="22" t="str">
        <f t="shared" si="28"/>
        <v/>
      </c>
      <c r="S269" s="37" t="str">
        <f t="shared" si="32"/>
        <v/>
      </c>
      <c r="T269" s="83" t="str">
        <f t="shared" si="29"/>
        <v/>
      </c>
    </row>
    <row r="270" spans="1:20" s="1" customFormat="1" ht="13.9" customHeight="1" x14ac:dyDescent="0.25">
      <c r="A270" s="84"/>
      <c r="B270" s="33"/>
      <c r="C270" s="33"/>
      <c r="D270" s="33"/>
      <c r="E270" s="38"/>
      <c r="F270" s="33"/>
      <c r="G270" s="33"/>
      <c r="H270" s="33"/>
      <c r="I270" s="33"/>
      <c r="J270" s="33"/>
      <c r="K270" s="33"/>
      <c r="L270" s="33"/>
      <c r="M270" s="33"/>
      <c r="N270" s="95"/>
      <c r="O270" s="37" t="str">
        <f t="shared" si="30"/>
        <v/>
      </c>
      <c r="P270" s="22" t="str">
        <f t="shared" si="34"/>
        <v/>
      </c>
      <c r="Q270" s="37" t="str">
        <f t="shared" si="31"/>
        <v/>
      </c>
      <c r="R270" s="22" t="str">
        <f t="shared" si="28"/>
        <v/>
      </c>
      <c r="S270" s="37" t="str">
        <f t="shared" si="32"/>
        <v/>
      </c>
      <c r="T270" s="83" t="str">
        <f t="shared" si="29"/>
        <v/>
      </c>
    </row>
    <row r="271" spans="1:20" s="1" customFormat="1" ht="13.9" customHeight="1" thickBot="1" x14ac:dyDescent="0.3">
      <c r="A271" s="118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14"/>
      <c r="O271" s="103" t="str">
        <f t="shared" si="30"/>
        <v/>
      </c>
      <c r="P271" s="104" t="str">
        <f t="shared" si="34"/>
        <v/>
      </c>
      <c r="Q271" s="103" t="str">
        <f t="shared" si="31"/>
        <v/>
      </c>
      <c r="R271" s="104" t="str">
        <f t="shared" si="28"/>
        <v/>
      </c>
      <c r="S271" s="103" t="str">
        <f t="shared" si="32"/>
        <v/>
      </c>
      <c r="T271" s="105" t="str">
        <f t="shared" si="29"/>
        <v/>
      </c>
    </row>
    <row r="272" spans="1:20" s="1" customFormat="1" ht="24.75" customHeight="1" thickTop="1" thickBot="1" x14ac:dyDescent="0.3">
      <c r="A272" s="72" t="s">
        <v>384</v>
      </c>
      <c r="B272" s="87">
        <f>SUM(B258:B271)</f>
        <v>0</v>
      </c>
      <c r="C272" s="87">
        <f t="shared" ref="C272:M272" si="35">SUM(C258:C271)</f>
        <v>0</v>
      </c>
      <c r="D272" s="87">
        <f t="shared" si="35"/>
        <v>0</v>
      </c>
      <c r="E272" s="87">
        <f t="shared" si="35"/>
        <v>0</v>
      </c>
      <c r="F272" s="87">
        <f t="shared" si="35"/>
        <v>0</v>
      </c>
      <c r="G272" s="87">
        <f t="shared" si="35"/>
        <v>0</v>
      </c>
      <c r="H272" s="87">
        <f t="shared" si="35"/>
        <v>0</v>
      </c>
      <c r="I272" s="87">
        <f t="shared" si="35"/>
        <v>0</v>
      </c>
      <c r="J272" s="87">
        <f t="shared" si="35"/>
        <v>0</v>
      </c>
      <c r="K272" s="87">
        <f t="shared" si="35"/>
        <v>0</v>
      </c>
      <c r="L272" s="87">
        <f t="shared" si="35"/>
        <v>0</v>
      </c>
      <c r="M272" s="87">
        <f t="shared" si="35"/>
        <v>0</v>
      </c>
      <c r="N272" s="73"/>
      <c r="O272" s="107" t="str">
        <f t="shared" si="30"/>
        <v/>
      </c>
      <c r="P272" s="108" t="str">
        <f t="shared" si="34"/>
        <v/>
      </c>
      <c r="Q272" s="107" t="str">
        <f t="shared" si="31"/>
        <v/>
      </c>
      <c r="R272" s="108" t="str">
        <f t="shared" si="28"/>
        <v/>
      </c>
      <c r="S272" s="107" t="str">
        <f t="shared" si="32"/>
        <v/>
      </c>
      <c r="T272" s="109" t="str">
        <f t="shared" si="29"/>
        <v/>
      </c>
    </row>
    <row r="273" spans="1:20" s="1" customFormat="1" ht="13.9" customHeight="1" thickTop="1" thickBot="1" x14ac:dyDescent="0.3">
      <c r="A273" s="119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36"/>
      <c r="O273" s="91" t="str">
        <f t="shared" si="30"/>
        <v/>
      </c>
      <c r="P273" s="90" t="str">
        <f t="shared" si="34"/>
        <v/>
      </c>
      <c r="Q273" s="91" t="str">
        <f t="shared" si="31"/>
        <v/>
      </c>
      <c r="R273" s="90" t="str">
        <f t="shared" si="28"/>
        <v/>
      </c>
      <c r="S273" s="91" t="str">
        <f t="shared" si="32"/>
        <v/>
      </c>
      <c r="T273" s="92" t="str">
        <f t="shared" si="29"/>
        <v/>
      </c>
    </row>
    <row r="274" spans="1:20" s="1" customFormat="1" ht="30.75" customHeight="1" thickTop="1" thickBot="1" x14ac:dyDescent="0.3">
      <c r="A274" s="72" t="s">
        <v>108</v>
      </c>
      <c r="B274" s="87">
        <f>B6+B204+B257+B272</f>
        <v>1338</v>
      </c>
      <c r="C274" s="87">
        <f t="shared" ref="C274:M274" si="36">C6+C204+C257+C272</f>
        <v>0</v>
      </c>
      <c r="D274" s="87">
        <f t="shared" si="36"/>
        <v>0</v>
      </c>
      <c r="E274" s="87">
        <f t="shared" si="36"/>
        <v>0</v>
      </c>
      <c r="F274" s="87">
        <f t="shared" si="36"/>
        <v>971</v>
      </c>
      <c r="G274" s="87">
        <f t="shared" si="36"/>
        <v>213</v>
      </c>
      <c r="H274" s="87">
        <f t="shared" si="36"/>
        <v>24</v>
      </c>
      <c r="I274" s="87">
        <f t="shared" si="36"/>
        <v>130</v>
      </c>
      <c r="J274" s="87">
        <f t="shared" si="36"/>
        <v>0</v>
      </c>
      <c r="K274" s="87">
        <f t="shared" si="36"/>
        <v>0</v>
      </c>
      <c r="L274" s="87">
        <f t="shared" si="36"/>
        <v>0</v>
      </c>
      <c r="M274" s="87">
        <f t="shared" si="36"/>
        <v>0</v>
      </c>
      <c r="N274" s="73"/>
      <c r="O274" s="107" t="str">
        <f t="shared" si="30"/>
        <v/>
      </c>
      <c r="P274" s="108" t="str">
        <f t="shared" si="34"/>
        <v/>
      </c>
      <c r="Q274" s="107">
        <f t="shared" si="31"/>
        <v>0.90284005979073245</v>
      </c>
      <c r="R274" s="108">
        <f t="shared" si="28"/>
        <v>0.98013245033112584</v>
      </c>
      <c r="S274" s="107" t="str">
        <f t="shared" si="32"/>
        <v/>
      </c>
      <c r="T274" s="109" t="str">
        <f t="shared" si="29"/>
        <v/>
      </c>
    </row>
    <row r="275" spans="1:20" ht="6" customHeight="1" thickTop="1" x14ac:dyDescent="0.25">
      <c r="A275" s="2"/>
    </row>
  </sheetData>
  <mergeCells count="1">
    <mergeCell ref="B1:B2"/>
  </mergeCells>
  <hyperlinks>
    <hyperlink ref="A34" r:id="rId1" location="/catalogue/consultation-formation/ENT-CIAL-ACHAT-PRS" xr:uid="{2A79FF65-9BE3-498D-87E3-F290E049D39D}"/>
  </hyperlinks>
  <printOptions horizontalCentered="1" verticalCentered="1"/>
  <pageMargins left="0.31496062992125984" right="0.31496062992125984" top="0.73" bottom="0.22" header="0.21" footer="0.15748031496062992"/>
  <pageSetup paperSize="9" scale="73" orientation="landscape" r:id="rId2"/>
  <headerFooter>
    <oddHeader xml:space="preserve">&amp;C&amp;"-,Gras"TABLEAU DE BORD DE LA FORMATION CONTINUE 
&amp;14 2- AUTRES FORMATIONS 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6c0c43-5347-4299-ab3e-05209b7e8941">
      <Terms xmlns="http://schemas.microsoft.com/office/infopath/2007/PartnerControls"/>
    </lcf76f155ced4ddcb4097134ff3c332f>
    <TaxCatchAll xmlns="4fa67b74-d2a2-483c-80ae-dee53570b0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A1CE33D259145B6D57BE458F6AF06" ma:contentTypeVersion="11" ma:contentTypeDescription="Crée un document." ma:contentTypeScope="" ma:versionID="ad4f589cb1bf1d1579bc2e618ca05739">
  <xsd:schema xmlns:xsd="http://www.w3.org/2001/XMLSchema" xmlns:xs="http://www.w3.org/2001/XMLSchema" xmlns:p="http://schemas.microsoft.com/office/2006/metadata/properties" xmlns:ns2="356c0c43-5347-4299-ab3e-05209b7e8941" xmlns:ns3="4fa67b74-d2a2-483c-80ae-dee53570b00d" targetNamespace="http://schemas.microsoft.com/office/2006/metadata/properties" ma:root="true" ma:fieldsID="5402870fc5a3d7056042581e0c036888" ns2:_="" ns3:_="">
    <xsd:import namespace="356c0c43-5347-4299-ab3e-05209b7e8941"/>
    <xsd:import namespace="4fa67b74-d2a2-483c-80ae-dee53570b0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c0c43-5347-4299-ab3e-05209b7e89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083abd62-1da3-46e1-8ecc-5dbcbd106b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7b74-d2a2-483c-80ae-dee53570b00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bc2a07f-333b-4cef-91ed-2d55e457a0a9}" ma:internalName="TaxCatchAll" ma:showField="CatchAllData" ma:web="4fa67b74-d2a2-483c-80ae-dee53570b0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CE9724-61A3-4EF6-87FC-47A597F9BE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AAC82-856B-40A9-9417-7B84FB9E71DA}">
  <ds:schemaRefs>
    <ds:schemaRef ds:uri="http://schemas.microsoft.com/office/2006/metadata/properties"/>
    <ds:schemaRef ds:uri="http://schemas.microsoft.com/office/infopath/2007/PartnerControls"/>
    <ds:schemaRef ds:uri="7b00867d-0e72-4a81-b6b8-193f4b5cba2a"/>
    <ds:schemaRef ds:uri="397704ce-6591-4240-894a-6e062d650285"/>
    <ds:schemaRef ds:uri="356c0c43-5347-4299-ab3e-05209b7e8941"/>
    <ds:schemaRef ds:uri="4fa67b74-d2a2-483c-80ae-dee53570b00d"/>
  </ds:schemaRefs>
</ds:datastoreItem>
</file>

<file path=customXml/itemProps3.xml><?xml version="1.0" encoding="utf-8"?>
<ds:datastoreItem xmlns:ds="http://schemas.openxmlformats.org/officeDocument/2006/customXml" ds:itemID="{AA1BA4B2-5819-4855-89AF-1AB0A4819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c0c43-5347-4299-ab3e-05209b7e8941"/>
    <ds:schemaRef ds:uri="4fa67b74-d2a2-483c-80ae-dee53570b0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Certifications en FC</vt:lpstr>
      <vt:lpstr>VAE &amp; Bilan de compétence</vt:lpstr>
      <vt:lpstr>Autres formations </vt:lpstr>
      <vt:lpstr>'Autres formations '!Zone_d_impression</vt:lpstr>
      <vt:lpstr>'Certifications en FC'!Zone_d_impression</vt:lpstr>
      <vt:lpstr>'VAE &amp; Bilan de compétence'!Zone_d_impression</vt:lpstr>
    </vt:vector>
  </TitlesOfParts>
  <Manager/>
  <Company>APCM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mhell</dc:creator>
  <cp:keywords/>
  <dc:description/>
  <cp:lastModifiedBy>MOSSOLIN Benjamin</cp:lastModifiedBy>
  <cp:revision/>
  <dcterms:created xsi:type="dcterms:W3CDTF">2011-03-23T07:28:43Z</dcterms:created>
  <dcterms:modified xsi:type="dcterms:W3CDTF">2026-06-04T16:34:58Z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0x010100F10A1CE33D259145B6D57BE458F6AF06</vt:lpwstr>
  </property>
  <property fmtid="{D5CDD505-2E9C-101B-9397-08002B2CF9AE}" pid="3" name="MediaServiceImageTags">
    <vt:lpwstr/>
  </property>
</Properties>
</file>